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nkin\Downloads\"/>
    </mc:Choice>
  </mc:AlternateContent>
  <xr:revisionPtr revIDLastSave="0" documentId="8_{F1C76604-C21C-4F29-8125-5D3F2863FA3B}" xr6:coauthVersionLast="47" xr6:coauthVersionMax="47" xr10:uidLastSave="{00000000-0000-0000-0000-000000000000}"/>
  <bookViews>
    <workbookView xWindow="28680" yWindow="-120" windowWidth="29040" windowHeight="15720" tabRatio="669" xr2:uid="{00000000-000D-0000-FFFF-FFFF00000000}"/>
  </bookViews>
  <sheets>
    <sheet name="UW Budget" sheetId="1" r:id="rId1"/>
    <sheet name="Subawardee Budgets" sheetId="2" r:id="rId2"/>
    <sheet name="Participant Support Costs" sheetId="4" r:id="rId3"/>
    <sheet name="GradStudentMinStipends" sheetId="3" r:id="rId4"/>
  </sheets>
  <definedNames>
    <definedName name="_xlnm.Print_Area" localSheetId="0">'UW Budget'!$A$1:$K$64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C8" i="4"/>
  <c r="D8" i="4"/>
  <c r="E8" i="4"/>
  <c r="F8" i="4"/>
  <c r="G8" i="4"/>
  <c r="B8" i="4"/>
  <c r="G7" i="4"/>
  <c r="G6" i="4"/>
  <c r="G5" i="4"/>
  <c r="G4" i="4"/>
  <c r="G3" i="4"/>
  <c r="J41" i="1"/>
  <c r="I20" i="1"/>
  <c r="I21" i="1" s="1"/>
  <c r="H20" i="1"/>
  <c r="H21" i="1" s="1"/>
  <c r="G20" i="1"/>
  <c r="G21" i="1" s="1"/>
  <c r="F20" i="1"/>
  <c r="F21" i="1" s="1"/>
  <c r="E20" i="1"/>
  <c r="I18" i="1"/>
  <c r="I19" i="1" s="1"/>
  <c r="H18" i="1"/>
  <c r="H19" i="1" s="1"/>
  <c r="G18" i="1"/>
  <c r="G19" i="1" s="1"/>
  <c r="F18" i="1"/>
  <c r="F19" i="1" s="1"/>
  <c r="E18" i="1"/>
  <c r="H41" i="2"/>
  <c r="H34" i="2"/>
  <c r="H27" i="2"/>
  <c r="H20" i="2"/>
  <c r="H13" i="2"/>
  <c r="H6" i="2"/>
  <c r="J43" i="1"/>
  <c r="J20" i="1" l="1"/>
  <c r="E21" i="1"/>
  <c r="J21" i="1" s="1"/>
  <c r="J18" i="1"/>
  <c r="E19" i="1"/>
  <c r="J19" i="1" s="1"/>
  <c r="C43" i="2"/>
  <c r="F87" i="1" s="1"/>
  <c r="D43" i="2"/>
  <c r="G87" i="1" s="1"/>
  <c r="E43" i="2"/>
  <c r="H87" i="1" s="1"/>
  <c r="F43" i="2"/>
  <c r="I87" i="1" s="1"/>
  <c r="B43" i="2"/>
  <c r="C40" i="2"/>
  <c r="F57" i="1" s="1"/>
  <c r="D40" i="2"/>
  <c r="G57" i="1" s="1"/>
  <c r="E40" i="2"/>
  <c r="H57" i="1" s="1"/>
  <c r="F40" i="2"/>
  <c r="I57" i="1" s="1"/>
  <c r="B40" i="2"/>
  <c r="E57" i="1" s="1"/>
  <c r="C33" i="2"/>
  <c r="F55" i="1" s="1"/>
  <c r="D33" i="2"/>
  <c r="G55" i="1" s="1"/>
  <c r="E33" i="2"/>
  <c r="H55" i="1" s="1"/>
  <c r="F33" i="2"/>
  <c r="B33" i="2"/>
  <c r="E55" i="1" s="1"/>
  <c r="C26" i="2"/>
  <c r="F53" i="1" s="1"/>
  <c r="D26" i="2"/>
  <c r="G53" i="1" s="1"/>
  <c r="E26" i="2"/>
  <c r="H53" i="1" s="1"/>
  <c r="F26" i="2"/>
  <c r="I53" i="1" s="1"/>
  <c r="B26" i="2"/>
  <c r="E53" i="1" s="1"/>
  <c r="J53" i="1" s="1"/>
  <c r="C19" i="2"/>
  <c r="F51" i="1" s="1"/>
  <c r="D19" i="2"/>
  <c r="G51" i="1" s="1"/>
  <c r="E19" i="2"/>
  <c r="F19" i="2"/>
  <c r="I51" i="1" s="1"/>
  <c r="B19" i="2"/>
  <c r="E51" i="1" s="1"/>
  <c r="C12" i="2"/>
  <c r="F49" i="1" s="1"/>
  <c r="D12" i="2"/>
  <c r="G49" i="1" s="1"/>
  <c r="E12" i="2"/>
  <c r="H49" i="1" s="1"/>
  <c r="F12" i="2"/>
  <c r="I49" i="1" s="1"/>
  <c r="B12" i="2"/>
  <c r="E49" i="1" s="1"/>
  <c r="G11" i="2"/>
  <c r="G4" i="2"/>
  <c r="G3" i="2"/>
  <c r="C5" i="2"/>
  <c r="F47" i="1" s="1"/>
  <c r="D5" i="2"/>
  <c r="G47" i="1" s="1"/>
  <c r="E5" i="2"/>
  <c r="H47" i="1" s="1"/>
  <c r="F5" i="2"/>
  <c r="I47" i="1" s="1"/>
  <c r="B5" i="2"/>
  <c r="E47" i="1" s="1"/>
  <c r="I55" i="1"/>
  <c r="H51" i="1"/>
  <c r="B57" i="1"/>
  <c r="B55" i="1"/>
  <c r="B53" i="1"/>
  <c r="B51" i="1"/>
  <c r="B49" i="1"/>
  <c r="B47" i="1"/>
  <c r="G39" i="2"/>
  <c r="G38" i="2"/>
  <c r="G32" i="2"/>
  <c r="G31" i="2"/>
  <c r="G25" i="2"/>
  <c r="G24" i="2"/>
  <c r="G18" i="2"/>
  <c r="G17" i="2"/>
  <c r="G10" i="2"/>
  <c r="I32" i="1"/>
  <c r="I33" i="1" s="1"/>
  <c r="H32" i="1"/>
  <c r="H33" i="1" s="1"/>
  <c r="G32" i="1"/>
  <c r="G33" i="1" s="1"/>
  <c r="F32" i="1"/>
  <c r="F33" i="1" s="1"/>
  <c r="E32" i="1"/>
  <c r="E33" i="1" s="1"/>
  <c r="I30" i="1"/>
  <c r="I31" i="1" s="1"/>
  <c r="H30" i="1"/>
  <c r="H31" i="1" s="1"/>
  <c r="G30" i="1"/>
  <c r="G31" i="1" s="1"/>
  <c r="F30" i="1"/>
  <c r="F31" i="1" s="1"/>
  <c r="E30" i="1"/>
  <c r="E31" i="1" s="1"/>
  <c r="I28" i="1"/>
  <c r="I29" i="1" s="1"/>
  <c r="H28" i="1"/>
  <c r="H29" i="1" s="1"/>
  <c r="G28" i="1"/>
  <c r="G29" i="1" s="1"/>
  <c r="F28" i="1"/>
  <c r="F29" i="1" s="1"/>
  <c r="E28" i="1"/>
  <c r="E29" i="1" s="1"/>
  <c r="I77" i="1"/>
  <c r="I78" i="1" s="1"/>
  <c r="H77" i="1"/>
  <c r="H78" i="1" s="1"/>
  <c r="G77" i="1"/>
  <c r="G78" i="1" s="1"/>
  <c r="F77" i="1"/>
  <c r="F78" i="1" s="1"/>
  <c r="E77" i="1"/>
  <c r="I75" i="1"/>
  <c r="I76" i="1" s="1"/>
  <c r="H75" i="1"/>
  <c r="H76" i="1" s="1"/>
  <c r="G75" i="1"/>
  <c r="G76" i="1" s="1"/>
  <c r="F75" i="1"/>
  <c r="F76" i="1" s="1"/>
  <c r="E75" i="1"/>
  <c r="I73" i="1"/>
  <c r="I74" i="1" s="1"/>
  <c r="H73" i="1"/>
  <c r="H74" i="1" s="1"/>
  <c r="G73" i="1"/>
  <c r="G74" i="1" s="1"/>
  <c r="F73" i="1"/>
  <c r="F74" i="1" s="1"/>
  <c r="E73" i="1"/>
  <c r="J37" i="1"/>
  <c r="J38" i="1"/>
  <c r="J39" i="1"/>
  <c r="J40" i="1"/>
  <c r="J42" i="1"/>
  <c r="J44" i="1"/>
  <c r="J45" i="1"/>
  <c r="J46" i="1"/>
  <c r="J35" i="1"/>
  <c r="I26" i="1"/>
  <c r="I27" i="1" s="1"/>
  <c r="H26" i="1"/>
  <c r="H27" i="1" s="1"/>
  <c r="G26" i="1"/>
  <c r="G27" i="1" s="1"/>
  <c r="F26" i="1"/>
  <c r="F27" i="1" s="1"/>
  <c r="E26" i="1"/>
  <c r="I24" i="1"/>
  <c r="I25" i="1" s="1"/>
  <c r="H24" i="1"/>
  <c r="H25" i="1" s="1"/>
  <c r="G24" i="1"/>
  <c r="G25" i="1" s="1"/>
  <c r="F24" i="1"/>
  <c r="F25" i="1" s="1"/>
  <c r="E24" i="1"/>
  <c r="I22" i="1"/>
  <c r="I23" i="1" s="1"/>
  <c r="H22" i="1"/>
  <c r="H23" i="1" s="1"/>
  <c r="G22" i="1"/>
  <c r="G23" i="1" s="1"/>
  <c r="F22" i="1"/>
  <c r="F23" i="1" s="1"/>
  <c r="E22" i="1"/>
  <c r="E23" i="1" s="1"/>
  <c r="I16" i="1"/>
  <c r="I17" i="1" s="1"/>
  <c r="H16" i="1"/>
  <c r="H17" i="1" s="1"/>
  <c r="G16" i="1"/>
  <c r="G17" i="1" s="1"/>
  <c r="F16" i="1"/>
  <c r="F17" i="1" s="1"/>
  <c r="E16" i="1"/>
  <c r="I14" i="1"/>
  <c r="I15" i="1" s="1"/>
  <c r="H14" i="1"/>
  <c r="H15" i="1" s="1"/>
  <c r="G14" i="1"/>
  <c r="G15" i="1" s="1"/>
  <c r="F14" i="1"/>
  <c r="F15" i="1" s="1"/>
  <c r="E14" i="1"/>
  <c r="E15" i="1" s="1"/>
  <c r="I11" i="1"/>
  <c r="I12" i="1" s="1"/>
  <c r="H11" i="1"/>
  <c r="H12" i="1" s="1"/>
  <c r="G11" i="1"/>
  <c r="G12" i="1" s="1"/>
  <c r="F11" i="1"/>
  <c r="F12" i="1" s="1"/>
  <c r="E11" i="1"/>
  <c r="E12" i="1" s="1"/>
  <c r="I9" i="1"/>
  <c r="I10" i="1" s="1"/>
  <c r="H9" i="1"/>
  <c r="H10" i="1" s="1"/>
  <c r="G9" i="1"/>
  <c r="G10" i="1" s="1"/>
  <c r="F9" i="1"/>
  <c r="F10" i="1" s="1"/>
  <c r="E9" i="1"/>
  <c r="I7" i="1"/>
  <c r="I8" i="1" s="1"/>
  <c r="H7" i="1"/>
  <c r="G7" i="1"/>
  <c r="G8" i="1" s="1"/>
  <c r="F7" i="1"/>
  <c r="F8" i="1" s="1"/>
  <c r="E7" i="1"/>
  <c r="I5" i="1"/>
  <c r="I6" i="1" s="1"/>
  <c r="H5" i="1"/>
  <c r="H6" i="1" s="1"/>
  <c r="J57" i="1" l="1"/>
  <c r="J51" i="1"/>
  <c r="J55" i="1"/>
  <c r="J49" i="1"/>
  <c r="H8" i="1"/>
  <c r="H34" i="1" s="1"/>
  <c r="G33" i="2"/>
  <c r="G34" i="2" s="1"/>
  <c r="G5" i="2"/>
  <c r="J47" i="1"/>
  <c r="J48" i="1" s="1"/>
  <c r="J75" i="1"/>
  <c r="J26" i="1"/>
  <c r="J16" i="1"/>
  <c r="J73" i="1"/>
  <c r="F41" i="2"/>
  <c r="I58" i="1" s="1"/>
  <c r="J58" i="1" s="1"/>
  <c r="G40" i="2"/>
  <c r="G41" i="2" s="1"/>
  <c r="B41" i="2"/>
  <c r="E58" i="1" s="1"/>
  <c r="C41" i="2"/>
  <c r="F58" i="1" s="1"/>
  <c r="D41" i="2"/>
  <c r="G58" i="1" s="1"/>
  <c r="E41" i="2"/>
  <c r="H58" i="1" s="1"/>
  <c r="F34" i="2"/>
  <c r="I56" i="1" s="1"/>
  <c r="J56" i="1" s="1"/>
  <c r="G43" i="2"/>
  <c r="J87" i="1" s="1"/>
  <c r="F27" i="2"/>
  <c r="I54" i="1" s="1"/>
  <c r="J54" i="1" s="1"/>
  <c r="E34" i="2"/>
  <c r="H56" i="1" s="1"/>
  <c r="B34" i="2"/>
  <c r="E56" i="1" s="1"/>
  <c r="C34" i="2"/>
  <c r="F56" i="1" s="1"/>
  <c r="D34" i="2"/>
  <c r="G56" i="1" s="1"/>
  <c r="G12" i="2"/>
  <c r="E87" i="1"/>
  <c r="D20" i="2"/>
  <c r="G52" i="1" s="1"/>
  <c r="E20" i="2"/>
  <c r="H52" i="1" s="1"/>
  <c r="F20" i="2"/>
  <c r="I52" i="1" s="1"/>
  <c r="J52" i="1" s="1"/>
  <c r="G26" i="2"/>
  <c r="G27" i="2" s="1"/>
  <c r="B27" i="2"/>
  <c r="E54" i="1" s="1"/>
  <c r="C27" i="2"/>
  <c r="F54" i="1" s="1"/>
  <c r="G19" i="2"/>
  <c r="G20" i="2" s="1"/>
  <c r="D27" i="2"/>
  <c r="G54" i="1" s="1"/>
  <c r="B20" i="2"/>
  <c r="E52" i="1" s="1"/>
  <c r="E27" i="2"/>
  <c r="H54" i="1" s="1"/>
  <c r="C20" i="2"/>
  <c r="F52" i="1" s="1"/>
  <c r="J31" i="1"/>
  <c r="J33" i="1"/>
  <c r="J32" i="1"/>
  <c r="J30" i="1"/>
  <c r="J29" i="1"/>
  <c r="J28" i="1"/>
  <c r="J77" i="1"/>
  <c r="J9" i="1"/>
  <c r="J12" i="1"/>
  <c r="I34" i="1"/>
  <c r="J15" i="1"/>
  <c r="J14" i="1"/>
  <c r="E27" i="1"/>
  <c r="J27" i="1" s="1"/>
  <c r="J24" i="1"/>
  <c r="J7" i="1"/>
  <c r="E10" i="1"/>
  <c r="J10" i="1" s="1"/>
  <c r="E17" i="1"/>
  <c r="J17" i="1" s="1"/>
  <c r="J23" i="1"/>
  <c r="J22" i="1"/>
  <c r="E78" i="1"/>
  <c r="J78" i="1" s="1"/>
  <c r="J11" i="1"/>
  <c r="E8" i="1"/>
  <c r="E25" i="1"/>
  <c r="J25" i="1" s="1"/>
  <c r="E74" i="1"/>
  <c r="J74" i="1" s="1"/>
  <c r="E76" i="1"/>
  <c r="J76" i="1" s="1"/>
  <c r="J8" i="1" l="1"/>
  <c r="I63" i="1"/>
  <c r="I59" i="1"/>
  <c r="H63" i="1"/>
  <c r="H59" i="1"/>
  <c r="E5" i="1"/>
  <c r="G13" i="2"/>
  <c r="G6" i="2"/>
  <c r="G5" i="1"/>
  <c r="G6" i="1" s="1"/>
  <c r="B13" i="2"/>
  <c r="E50" i="1" s="1"/>
  <c r="F5" i="1"/>
  <c r="F6" i="1" s="1"/>
  <c r="F6" i="2"/>
  <c r="I48" i="1" s="1"/>
  <c r="C6" i="2"/>
  <c r="F48" i="1" s="1"/>
  <c r="B6" i="2"/>
  <c r="E48" i="1" s="1"/>
  <c r="D6" i="2"/>
  <c r="G48" i="1" s="1"/>
  <c r="E6" i="2"/>
  <c r="H48" i="1" s="1"/>
  <c r="D13" i="2"/>
  <c r="G50" i="1" s="1"/>
  <c r="C13" i="2"/>
  <c r="F50" i="1" s="1"/>
  <c r="E13" i="2"/>
  <c r="H50" i="1" s="1"/>
  <c r="F13" i="2"/>
  <c r="I50" i="1" s="1"/>
  <c r="J50" i="1" s="1"/>
  <c r="H64" i="1" l="1"/>
  <c r="H60" i="1"/>
  <c r="H61" i="1" s="1"/>
  <c r="H85" i="1" s="1"/>
  <c r="I64" i="1"/>
  <c r="I60" i="1"/>
  <c r="I61" i="1" s="1"/>
  <c r="J5" i="1"/>
  <c r="E6" i="1"/>
  <c r="E79" i="1"/>
  <c r="F79" i="1"/>
  <c r="F80" i="1" s="1"/>
  <c r="G79" i="1"/>
  <c r="H62" i="1" l="1"/>
  <c r="H88" i="1" s="1"/>
  <c r="I85" i="1"/>
  <c r="I62" i="1"/>
  <c r="J79" i="1"/>
  <c r="F81" i="1"/>
  <c r="E80" i="1"/>
  <c r="E81" i="1" s="1"/>
  <c r="G80" i="1"/>
  <c r="G81" i="1" s="1"/>
  <c r="I88" i="1" l="1"/>
  <c r="H65" i="1"/>
  <c r="J80" i="1"/>
  <c r="J81" i="1" s="1"/>
  <c r="H66" i="1" l="1"/>
  <c r="H86" i="1"/>
  <c r="I65" i="1"/>
  <c r="F34" i="1"/>
  <c r="G34" i="1"/>
  <c r="E34" i="1"/>
  <c r="E59" i="1" s="1"/>
  <c r="E60" i="1" s="1"/>
  <c r="E61" i="1" l="1"/>
  <c r="J34" i="1"/>
  <c r="E64" i="1"/>
  <c r="E63" i="1"/>
  <c r="G63" i="1"/>
  <c r="G59" i="1"/>
  <c r="F63" i="1"/>
  <c r="F59" i="1"/>
  <c r="H89" i="1"/>
  <c r="I66" i="1"/>
  <c r="I86" i="1"/>
  <c r="F64" i="1" l="1"/>
  <c r="F60" i="1"/>
  <c r="G64" i="1"/>
  <c r="G65" i="1" s="1"/>
  <c r="G60" i="1"/>
  <c r="G61" i="1" s="1"/>
  <c r="G85" i="1" s="1"/>
  <c r="J63" i="1"/>
  <c r="J59" i="1"/>
  <c r="I89" i="1"/>
  <c r="J64" i="1" l="1"/>
  <c r="F61" i="1"/>
  <c r="F85" i="1" s="1"/>
  <c r="J60" i="1"/>
  <c r="F65" i="1"/>
  <c r="F66" i="1" s="1"/>
  <c r="E85" i="1"/>
  <c r="G62" i="1"/>
  <c r="G88" i="1" s="1"/>
  <c r="F86" i="1"/>
  <c r="G66" i="1"/>
  <c r="G86" i="1"/>
  <c r="E65" i="1"/>
  <c r="E62" i="1"/>
  <c r="J6" i="1"/>
  <c r="F62" i="1" l="1"/>
  <c r="F88" i="1" s="1"/>
  <c r="J61" i="1"/>
  <c r="J65" i="1"/>
  <c r="J86" i="1" s="1"/>
  <c r="E88" i="1"/>
  <c r="E66" i="1"/>
  <c r="E86" i="1"/>
  <c r="G89" i="1"/>
  <c r="F89" i="1"/>
  <c r="J62" i="1" l="1"/>
  <c r="J66" i="1"/>
  <c r="J89" i="1" s="1"/>
  <c r="E89" i="1"/>
  <c r="J85" i="1"/>
  <c r="J88" i="1" l="1"/>
</calcChain>
</file>

<file path=xl/sharedStrings.xml><?xml version="1.0" encoding="utf-8"?>
<sst xmlns="http://schemas.openxmlformats.org/spreadsheetml/2006/main" count="196" uniqueCount="97">
  <si>
    <t>Project Budget</t>
  </si>
  <si>
    <t>Personnel</t>
  </si>
  <si>
    <t>salary</t>
  </si>
  <si>
    <t>YEAR One</t>
  </si>
  <si>
    <t>Requested</t>
  </si>
  <si>
    <t>% effort</t>
  </si>
  <si>
    <t>Total</t>
  </si>
  <si>
    <t xml:space="preserve">  Fringe benefits</t>
  </si>
  <si>
    <t>Variables</t>
  </si>
  <si>
    <t>Running total, subcontract only</t>
  </si>
  <si>
    <t>sal Infl</t>
  </si>
  <si>
    <t>FB Infl</t>
  </si>
  <si>
    <t>YEAR Two</t>
  </si>
  <si>
    <t>YEAR Three</t>
  </si>
  <si>
    <t>yr1</t>
  </si>
  <si>
    <t>yr2</t>
  </si>
  <si>
    <t>yr3</t>
  </si>
  <si>
    <t>total</t>
  </si>
  <si>
    <t>Running total</t>
  </si>
  <si>
    <t>TDC</t>
  </si>
  <si>
    <t>Total Direct Costs requested</t>
  </si>
  <si>
    <t>MTDC Base</t>
  </si>
  <si>
    <t>MTDC</t>
  </si>
  <si>
    <t>Subawardee:</t>
  </si>
  <si>
    <t>Total Salary and Fringe Benefits (A+B)</t>
  </si>
  <si>
    <t>yr4</t>
  </si>
  <si>
    <t>yr5</t>
  </si>
  <si>
    <t>Cost Share budget</t>
  </si>
  <si>
    <t>Salary</t>
  </si>
  <si>
    <t>Total Direct Costs - Cost Share</t>
  </si>
  <si>
    <t>Indirect Costs on Cost Share Budget</t>
  </si>
  <si>
    <t>Voluntary Cost Share Variables</t>
  </si>
  <si>
    <t>Total Cost Share Budget</t>
  </si>
  <si>
    <t>Personnel Name and Role</t>
  </si>
  <si>
    <t>PI</t>
  </si>
  <si>
    <t>Key Personnel</t>
  </si>
  <si>
    <t>Academic Staff</t>
  </si>
  <si>
    <t>Grad Student Research Assistant</t>
  </si>
  <si>
    <t>Postdoctoral Research Associate</t>
  </si>
  <si>
    <t>Fringe benefits</t>
  </si>
  <si>
    <t>Foreign Travel</t>
  </si>
  <si>
    <t>Other Personnel</t>
  </si>
  <si>
    <t>Equipment</t>
  </si>
  <si>
    <t>Domestic Travel</t>
  </si>
  <si>
    <t>Materials &amp; Supplies</t>
  </si>
  <si>
    <t>Publication Costs</t>
  </si>
  <si>
    <t>Consultant Services</t>
  </si>
  <si>
    <t>Subawardee 1</t>
  </si>
  <si>
    <t>Subawardee 2</t>
  </si>
  <si>
    <t>Subawardee 3</t>
  </si>
  <si>
    <t>Other 1</t>
  </si>
  <si>
    <t>Other 2</t>
  </si>
  <si>
    <t>Other 3</t>
  </si>
  <si>
    <t>Tuition Remission</t>
  </si>
  <si>
    <t>Undergraduate Hourly</t>
  </si>
  <si>
    <t>YEAR Four</t>
  </si>
  <si>
    <t>YEAR Five</t>
  </si>
  <si>
    <t>Direct Costs</t>
  </si>
  <si>
    <t>Indirect Costs</t>
  </si>
  <si>
    <t>Total Costs</t>
  </si>
  <si>
    <t>Total IDCs</t>
  </si>
  <si>
    <t>30% TFFA Check</t>
  </si>
  <si>
    <t>UW Indirect Costs using 42.85% TDC</t>
  </si>
  <si>
    <t>UW Direct Costs using 55.5% MTDC</t>
  </si>
  <si>
    <t>Total Subaward Indirect Costs</t>
  </si>
  <si>
    <t>% TFFA using TDC</t>
  </si>
  <si>
    <t>% TFFA using MTDC</t>
  </si>
  <si>
    <t>Subawardee 4</t>
  </si>
  <si>
    <t>Subawardee 5</t>
  </si>
  <si>
    <t>Subawardee 6</t>
  </si>
  <si>
    <t>%TFFA</t>
  </si>
  <si>
    <t>Participant Support Costs</t>
  </si>
  <si>
    <t>Equipment or Facility User/Rental Fees</t>
  </si>
  <si>
    <t>Indirect Costs using Total Direct Costs</t>
  </si>
  <si>
    <t>Total Budget Using Total Direct Costs</t>
  </si>
  <si>
    <t>Indirect Costs using Modified Total Direct Costs</t>
  </si>
  <si>
    <t>Total Budget Using Modified Total Direct Costs</t>
  </si>
  <si>
    <t>FY26</t>
  </si>
  <si>
    <t>FY27</t>
  </si>
  <si>
    <t>FY28</t>
  </si>
  <si>
    <t>Fiscal Year</t>
  </si>
  <si>
    <t>FY Start Date</t>
  </si>
  <si>
    <t>Minimum Stipend</t>
  </si>
  <si>
    <t>**In future years, CALS suggest 2-3% increases per year</t>
  </si>
  <si>
    <t>Stipends</t>
  </si>
  <si>
    <t>Year 1</t>
  </si>
  <si>
    <t>Year 2</t>
  </si>
  <si>
    <t>Year 3</t>
  </si>
  <si>
    <t>Year 4</t>
  </si>
  <si>
    <t>Year 5</t>
  </si>
  <si>
    <t>Tuition/Fees/Health Insurance</t>
  </si>
  <si>
    <t xml:space="preserve">Travel </t>
  </si>
  <si>
    <t>Subsistance</t>
  </si>
  <si>
    <t>Other</t>
  </si>
  <si>
    <t>Please enter costs in Participant Support Costs Tab</t>
  </si>
  <si>
    <t>Please enter subaward budgets in Subaward Budgets Tab</t>
  </si>
  <si>
    <t>Less Subaward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</si>
</sst>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</numFmts>
  <fonts count="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0" fillId="2" borderId="0" xfId="0" applyFill="1"/>
    <xf numFmtId="44" fontId="0" fillId="2" borderId="0" xfId="1" applyFont="1" applyFill="1"/>
    <xf numFmtId="0" fontId="0" fillId="3" borderId="0" xfId="0" applyFill="1"/>
    <xf numFmtId="44" fontId="0" fillId="0" borderId="0" xfId="1" applyFont="1"/>
    <xf numFmtId="44" fontId="0" fillId="3" borderId="0" xfId="1" applyFont="1" applyFill="1"/>
    <xf numFmtId="164" fontId="0" fillId="0" borderId="0" xfId="0" applyNumberFormat="1"/>
    <xf numFmtId="164" fontId="0" fillId="3" borderId="0" xfId="1" applyNumberFormat="1" applyFont="1" applyFill="1" applyProtection="1"/>
    <xf numFmtId="0" fontId="0" fillId="4" borderId="0" xfId="0" applyFill="1"/>
    <xf numFmtId="164" fontId="0" fillId="4" borderId="0" xfId="1" applyNumberFormat="1" applyFont="1" applyFill="1" applyProtection="1"/>
    <xf numFmtId="0" fontId="0" fillId="0" borderId="0" xfId="0" applyProtection="1">
      <protection locked="0"/>
    </xf>
    <xf numFmtId="164" fontId="0" fillId="0" borderId="0" xfId="1" applyNumberFormat="1" applyFont="1" applyProtection="1">
      <protection locked="0"/>
    </xf>
    <xf numFmtId="164" fontId="0" fillId="0" borderId="0" xfId="0" applyNumberFormat="1" applyProtection="1">
      <protection locked="0"/>
    </xf>
    <xf numFmtId="165" fontId="0" fillId="0" borderId="0" xfId="2" applyNumberFormat="1" applyFont="1" applyProtection="1">
      <protection locked="0"/>
    </xf>
    <xf numFmtId="164" fontId="1" fillId="0" borderId="0" xfId="1" applyNumberFormat="1" applyProtection="1">
      <protection locked="0"/>
    </xf>
    <xf numFmtId="3" fontId="0" fillId="0" borderId="0" xfId="1" applyNumberFormat="1" applyFont="1" applyFill="1" applyProtection="1"/>
    <xf numFmtId="0" fontId="0" fillId="4" borderId="1" xfId="0" applyFill="1" applyBorder="1"/>
    <xf numFmtId="0" fontId="0" fillId="4" borderId="2" xfId="0" applyFill="1" applyBorder="1"/>
    <xf numFmtId="165" fontId="0" fillId="5" borderId="3" xfId="2" applyNumberFormat="1" applyFont="1" applyFill="1" applyBorder="1" applyProtection="1">
      <protection locked="0"/>
    </xf>
    <xf numFmtId="165" fontId="0" fillId="5" borderId="3" xfId="1" applyNumberFormat="1" applyFont="1" applyFill="1" applyBorder="1"/>
    <xf numFmtId="9" fontId="0" fillId="0" borderId="0" xfId="2" applyFont="1" applyProtection="1">
      <protection locked="0"/>
    </xf>
    <xf numFmtId="165" fontId="0" fillId="5" borderId="0" xfId="1" applyNumberFormat="1" applyFont="1" applyFill="1" applyBorder="1"/>
    <xf numFmtId="9" fontId="0" fillId="0" borderId="0" xfId="0" applyNumberFormat="1" applyProtection="1">
      <protection locked="0"/>
    </xf>
    <xf numFmtId="44" fontId="3" fillId="3" borderId="0" xfId="1" applyFont="1" applyFill="1"/>
    <xf numFmtId="164" fontId="0" fillId="0" borderId="0" xfId="1" applyNumberFormat="1" applyFont="1"/>
    <xf numFmtId="0" fontId="3" fillId="0" borderId="0" xfId="0" applyFont="1"/>
    <xf numFmtId="0" fontId="3" fillId="3" borderId="0" xfId="0" applyFont="1" applyFill="1"/>
    <xf numFmtId="0" fontId="0" fillId="6" borderId="0" xfId="0" applyFill="1"/>
    <xf numFmtId="0" fontId="0" fillId="7" borderId="0" xfId="0" applyFill="1" applyProtection="1">
      <protection locked="0"/>
    </xf>
    <xf numFmtId="0" fontId="1" fillId="7" borderId="0" xfId="0" applyFont="1" applyFill="1" applyProtection="1">
      <protection locked="0"/>
    </xf>
    <xf numFmtId="44" fontId="0" fillId="0" borderId="0" xfId="0" applyNumberFormat="1"/>
    <xf numFmtId="0" fontId="0" fillId="8" borderId="0" xfId="0" applyFill="1"/>
    <xf numFmtId="164" fontId="4" fillId="8" borderId="0" xfId="1" applyNumberFormat="1" applyFont="1" applyFill="1"/>
    <xf numFmtId="0" fontId="1" fillId="0" borderId="0" xfId="0" applyFont="1"/>
    <xf numFmtId="0" fontId="1" fillId="3" borderId="0" xfId="0" applyFont="1" applyFill="1"/>
    <xf numFmtId="0" fontId="1" fillId="10" borderId="0" xfId="0" applyFont="1" applyFill="1"/>
    <xf numFmtId="0" fontId="0" fillId="10" borderId="0" xfId="0" applyFill="1"/>
    <xf numFmtId="0" fontId="5" fillId="10" borderId="0" xfId="0" applyFont="1" applyFill="1"/>
    <xf numFmtId="164" fontId="0" fillId="10" borderId="0" xfId="1" applyNumberFormat="1" applyFont="1" applyFill="1"/>
    <xf numFmtId="164" fontId="5" fillId="10" borderId="0" xfId="1" applyNumberFormat="1" applyFont="1" applyFill="1"/>
    <xf numFmtId="0" fontId="1" fillId="0" borderId="0" xfId="0" applyFont="1" applyProtection="1">
      <protection locked="0"/>
    </xf>
    <xf numFmtId="164" fontId="0" fillId="10" borderId="5" xfId="1" applyNumberFormat="1" applyFont="1" applyFill="1" applyBorder="1"/>
    <xf numFmtId="0" fontId="5" fillId="0" borderId="0" xfId="0" applyFont="1"/>
    <xf numFmtId="165" fontId="1" fillId="10" borderId="0" xfId="0" applyNumberFormat="1" applyFont="1" applyFill="1"/>
    <xf numFmtId="0" fontId="5" fillId="0" borderId="0" xfId="0" applyFont="1" applyProtection="1">
      <protection locked="0"/>
    </xf>
    <xf numFmtId="0" fontId="5" fillId="7" borderId="0" xfId="0" applyFont="1" applyFill="1" applyProtection="1">
      <protection locked="0"/>
    </xf>
    <xf numFmtId="165" fontId="1" fillId="7" borderId="0" xfId="2" applyNumberFormat="1" applyFont="1" applyFill="1" applyProtection="1">
      <protection locked="0"/>
    </xf>
    <xf numFmtId="164" fontId="1" fillId="7" borderId="0" xfId="0" applyNumberFormat="1" applyFont="1" applyFill="1" applyProtection="1">
      <protection locked="0"/>
    </xf>
    <xf numFmtId="164" fontId="1" fillId="7" borderId="0" xfId="1" applyNumberFormat="1" applyFont="1" applyFill="1" applyProtection="1">
      <protection locked="0"/>
    </xf>
    <xf numFmtId="44" fontId="0" fillId="7" borderId="0" xfId="1" applyFont="1" applyFill="1" applyProtection="1">
      <protection locked="0"/>
    </xf>
    <xf numFmtId="0" fontId="5" fillId="4" borderId="0" xfId="0" applyFont="1" applyFill="1"/>
    <xf numFmtId="0" fontId="5" fillId="3" borderId="4" xfId="0" applyFont="1" applyFill="1" applyBorder="1"/>
    <xf numFmtId="164" fontId="5" fillId="9" borderId="4" xfId="1" applyNumberFormat="1" applyFont="1" applyFill="1" applyBorder="1" applyProtection="1"/>
    <xf numFmtId="165" fontId="0" fillId="11" borderId="3" xfId="2" applyNumberFormat="1" applyFont="1" applyFill="1" applyBorder="1" applyProtection="1">
      <protection locked="0"/>
    </xf>
    <xf numFmtId="165" fontId="0" fillId="11" borderId="3" xfId="1" applyNumberFormat="1" applyFont="1" applyFill="1" applyBorder="1"/>
    <xf numFmtId="44" fontId="1" fillId="0" borderId="0" xfId="1" applyFont="1"/>
    <xf numFmtId="0" fontId="0" fillId="12" borderId="0" xfId="0" applyFill="1"/>
    <xf numFmtId="44" fontId="1" fillId="12" borderId="0" xfId="1" applyFill="1"/>
    <xf numFmtId="0" fontId="0" fillId="13" borderId="0" xfId="0" applyFill="1"/>
    <xf numFmtId="44" fontId="0" fillId="13" borderId="0" xfId="1" applyFont="1" applyFill="1"/>
    <xf numFmtId="44" fontId="0" fillId="0" borderId="0" xfId="1" applyFont="1" applyProtection="1">
      <protection locked="0"/>
    </xf>
    <xf numFmtId="165" fontId="0" fillId="0" borderId="0" xfId="2" applyNumberFormat="1" applyFont="1" applyFill="1" applyProtection="1">
      <protection locked="0"/>
    </xf>
    <xf numFmtId="0" fontId="0" fillId="14" borderId="0" xfId="0" applyFill="1"/>
    <xf numFmtId="164" fontId="1" fillId="14" borderId="0" xfId="1" applyNumberFormat="1" applyFill="1"/>
    <xf numFmtId="165" fontId="0" fillId="14" borderId="0" xfId="0" applyNumberFormat="1" applyFill="1"/>
    <xf numFmtId="164" fontId="0" fillId="14" borderId="0" xfId="0" applyNumberFormat="1" applyFill="1"/>
    <xf numFmtId="164" fontId="1" fillId="12" borderId="0" xfId="1" applyNumberFormat="1" applyFill="1"/>
    <xf numFmtId="0" fontId="1" fillId="4" borderId="0" xfId="0" applyFont="1" applyFill="1"/>
    <xf numFmtId="0" fontId="1" fillId="12" borderId="0" xfId="0" applyFont="1" applyFill="1"/>
    <xf numFmtId="164" fontId="0" fillId="10" borderId="0" xfId="1" applyNumberFormat="1" applyFont="1" applyFill="1" applyProtection="1"/>
    <xf numFmtId="10" fontId="0" fillId="3" borderId="0" xfId="0" applyNumberFormat="1" applyFill="1"/>
    <xf numFmtId="164" fontId="0" fillId="3" borderId="5" xfId="1" applyNumberFormat="1" applyFont="1" applyFill="1" applyBorder="1" applyProtection="1"/>
    <xf numFmtId="44" fontId="1" fillId="3" borderId="0" xfId="1" applyFont="1" applyFill="1"/>
    <xf numFmtId="165" fontId="0" fillId="0" borderId="0" xfId="2" applyNumberFormat="1" applyFont="1"/>
    <xf numFmtId="14" fontId="0" fillId="0" borderId="5" xfId="0" applyNumberFormat="1" applyBorder="1"/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164" fontId="0" fillId="0" borderId="11" xfId="1" applyNumberFormat="1" applyFont="1" applyBorder="1"/>
    <xf numFmtId="0" fontId="1" fillId="0" borderId="10" xfId="0" applyFont="1" applyBorder="1"/>
    <xf numFmtId="0" fontId="1" fillId="0" borderId="12" xfId="0" applyFont="1" applyBorder="1"/>
    <xf numFmtId="14" fontId="0" fillId="0" borderId="13" xfId="0" applyNumberFormat="1" applyBorder="1"/>
    <xf numFmtId="164" fontId="0" fillId="0" borderId="14" xfId="1" applyNumberFormat="1" applyFont="1" applyBorder="1"/>
    <xf numFmtId="0" fontId="1" fillId="0" borderId="15" xfId="0" applyFont="1" applyBorder="1"/>
    <xf numFmtId="0" fontId="2" fillId="0" borderId="0" xfId="0" applyFont="1" applyAlignment="1">
      <alignment horizontal="center" wrapText="1"/>
    </xf>
    <xf numFmtId="0" fontId="5" fillId="16" borderId="0" xfId="0" applyFont="1" applyFill="1" applyProtection="1">
      <protection locked="0"/>
    </xf>
    <xf numFmtId="0" fontId="0" fillId="16" borderId="0" xfId="0" applyFill="1" applyProtection="1">
      <protection locked="0"/>
    </xf>
    <xf numFmtId="164" fontId="1" fillId="16" borderId="0" xfId="1" applyNumberFormat="1" applyFill="1" applyProtection="1">
      <protection locked="0"/>
    </xf>
    <xf numFmtId="164" fontId="0" fillId="17" borderId="0" xfId="0" applyNumberFormat="1" applyFill="1"/>
    <xf numFmtId="0" fontId="1" fillId="17" borderId="0" xfId="0" applyFont="1" applyFill="1" applyProtection="1">
      <protection locked="0"/>
    </xf>
    <xf numFmtId="0" fontId="0" fillId="17" borderId="0" xfId="0" applyFill="1" applyProtection="1">
      <protection locked="0"/>
    </xf>
    <xf numFmtId="164" fontId="1" fillId="17" borderId="0" xfId="1" applyNumberFormat="1" applyFill="1" applyProtection="1">
      <protection locked="0"/>
    </xf>
    <xf numFmtId="0" fontId="6" fillId="17" borderId="6" xfId="0" applyFont="1" applyFill="1" applyBorder="1" applyProtection="1">
      <protection locked="0"/>
    </xf>
    <xf numFmtId="0" fontId="6" fillId="17" borderId="6" xfId="0" applyFont="1" applyFill="1" applyBorder="1" applyAlignment="1" applyProtection="1">
      <alignment horizontal="right"/>
      <protection locked="0"/>
    </xf>
    <xf numFmtId="164" fontId="6" fillId="17" borderId="6" xfId="1" applyNumberFormat="1" applyFont="1" applyFill="1" applyBorder="1" applyProtection="1">
      <protection locked="0"/>
    </xf>
    <xf numFmtId="0" fontId="7" fillId="16" borderId="16" xfId="0" applyFont="1" applyFill="1" applyBorder="1"/>
    <xf numFmtId="0" fontId="7" fillId="17" borderId="16" xfId="0" applyFont="1" applyFill="1" applyBorder="1"/>
    <xf numFmtId="0" fontId="5" fillId="15" borderId="0" xfId="0" applyFont="1" applyFill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60</xdr:row>
      <xdr:rowOff>76200</xdr:rowOff>
    </xdr:from>
    <xdr:to>
      <xdr:col>10</xdr:col>
      <xdr:colOff>371475</xdr:colOff>
      <xdr:row>64</xdr:row>
      <xdr:rowOff>123825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486775" y="3314700"/>
          <a:ext cx="295275" cy="533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11</xdr:col>
      <xdr:colOff>449580</xdr:colOff>
      <xdr:row>38</xdr:row>
      <xdr:rowOff>83820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581AD88-4465-7D24-534B-0EAC4EAC17A1}"/>
            </a:ext>
          </a:extLst>
        </xdr:cNvPr>
        <xdr:cNvSpPr txBox="1"/>
      </xdr:nvSpPr>
      <xdr:spPr>
        <a:xfrm>
          <a:off x="11384280" y="5615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391883</xdr:colOff>
      <xdr:row>61</xdr:row>
      <xdr:rowOff>152397</xdr:rowOff>
    </xdr:from>
    <xdr:ext cx="2417393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53EEBEC-28E6-E21E-0881-6BF21E707DB1}"/>
            </a:ext>
          </a:extLst>
        </xdr:cNvPr>
        <xdr:cNvSpPr txBox="1"/>
      </xdr:nvSpPr>
      <xdr:spPr>
        <a:xfrm>
          <a:off x="10907483" y="10286997"/>
          <a:ext cx="2417393" cy="2645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 kern="1200"/>
            <a:t>Must use rate yielding lower IDC costs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89"/>
  <sheetViews>
    <sheetView tabSelected="1" topLeftCell="A48" zoomScale="90" zoomScaleNormal="90" zoomScaleSheetLayoutView="100" workbookViewId="0">
      <selection activeCell="B78" sqref="B78"/>
    </sheetView>
  </sheetViews>
  <sheetFormatPr defaultRowHeight="12.75" x14ac:dyDescent="0.2"/>
  <cols>
    <col min="1" max="1" width="40.85546875" customWidth="1"/>
    <col min="2" max="2" width="8" customWidth="1"/>
    <col min="3" max="3" width="12.140625" customWidth="1"/>
    <col min="4" max="4" width="12.5703125" customWidth="1"/>
    <col min="5" max="9" width="13.42578125" style="4" customWidth="1"/>
    <col min="10" max="10" width="12.28515625" customWidth="1"/>
    <col min="11" max="11" width="59.7109375" bestFit="1" customWidth="1"/>
    <col min="12" max="12" width="12.42578125" bestFit="1" customWidth="1"/>
    <col min="14" max="14" width="11.28515625" bestFit="1" customWidth="1"/>
  </cols>
  <sheetData>
    <row r="1" spans="1:14" x14ac:dyDescent="0.2">
      <c r="A1" s="8" t="s">
        <v>8</v>
      </c>
      <c r="B1" s="16" t="s">
        <v>10</v>
      </c>
      <c r="C1" s="18">
        <v>0</v>
      </c>
      <c r="D1" s="17" t="s">
        <v>11</v>
      </c>
      <c r="E1" s="19">
        <v>0</v>
      </c>
      <c r="F1" s="21"/>
      <c r="G1" s="21"/>
      <c r="H1" s="21"/>
      <c r="I1" s="21"/>
      <c r="J1" s="8"/>
    </row>
    <row r="2" spans="1:14" x14ac:dyDescent="0.2">
      <c r="A2" s="1" t="s">
        <v>0</v>
      </c>
      <c r="B2" s="1"/>
      <c r="C2" s="1"/>
      <c r="D2" s="1"/>
      <c r="E2" s="2"/>
      <c r="F2" s="2"/>
      <c r="G2" s="2"/>
      <c r="H2" s="2"/>
      <c r="I2" s="2"/>
      <c r="J2" s="1"/>
    </row>
    <row r="3" spans="1:14" x14ac:dyDescent="0.2">
      <c r="A3" s="3" t="s">
        <v>4</v>
      </c>
      <c r="B3" s="3"/>
      <c r="C3" s="34" t="s">
        <v>2</v>
      </c>
      <c r="D3" s="34" t="s">
        <v>5</v>
      </c>
      <c r="E3" s="5" t="s">
        <v>3</v>
      </c>
      <c r="F3" s="5" t="s">
        <v>12</v>
      </c>
      <c r="G3" s="23" t="s">
        <v>13</v>
      </c>
      <c r="H3" s="72" t="s">
        <v>55</v>
      </c>
      <c r="I3" s="72" t="s">
        <v>56</v>
      </c>
      <c r="J3" s="5" t="s">
        <v>6</v>
      </c>
    </row>
    <row r="4" spans="1:14" x14ac:dyDescent="0.2">
      <c r="A4" s="45" t="s">
        <v>35</v>
      </c>
      <c r="B4" s="28"/>
      <c r="C4" s="28"/>
      <c r="D4" s="28"/>
      <c r="E4" s="49"/>
      <c r="F4" s="49"/>
      <c r="G4" s="49"/>
      <c r="H4" s="49"/>
      <c r="I4" s="49"/>
      <c r="J4" s="28"/>
    </row>
    <row r="5" spans="1:14" x14ac:dyDescent="0.2">
      <c r="A5" s="40" t="s">
        <v>34</v>
      </c>
      <c r="B5" s="10"/>
      <c r="C5" s="12">
        <v>0</v>
      </c>
      <c r="D5" s="20">
        <v>0</v>
      </c>
      <c r="E5" s="11">
        <f t="shared" ref="E5:E11" si="0">ROUND($C5*$D5,0)</f>
        <v>0</v>
      </c>
      <c r="F5" s="11">
        <f>ROUND(($C5*($C$1+1)^1)*$D5,0)</f>
        <v>0</v>
      </c>
      <c r="G5" s="11">
        <f>ROUND(($C5*($C$1+1)^2)*$D5,0)</f>
        <v>0</v>
      </c>
      <c r="H5" s="11">
        <f>ROUND(($C5*($C$1+1)^3)*$D5,0)</f>
        <v>0</v>
      </c>
      <c r="I5" s="11">
        <f>ROUND(($C5*($C$1+1)^4)*$D5,0)</f>
        <v>0</v>
      </c>
      <c r="J5" s="12">
        <f t="shared" ref="J5:J12" si="1">ROUND(SUM(E5:I5),0)</f>
        <v>0</v>
      </c>
    </row>
    <row r="6" spans="1:14" x14ac:dyDescent="0.2">
      <c r="A6" s="10" t="s">
        <v>7</v>
      </c>
      <c r="B6" s="13">
        <v>0.35299999999999998</v>
      </c>
      <c r="C6" s="12"/>
      <c r="D6" s="10"/>
      <c r="E6" s="11">
        <f>ROUND($E5*$B6,0)</f>
        <v>0</v>
      </c>
      <c r="F6" s="11">
        <f>ROUND($F5*($B6+($E$1)),0)</f>
        <v>0</v>
      </c>
      <c r="G6" s="11">
        <f>ROUND($G5*($B6+($E$1+$E$1)),0)</f>
        <v>0</v>
      </c>
      <c r="H6" s="11">
        <f>ROUND($H5*($B6+($E$1+$E$1+$E$1)),0)</f>
        <v>0</v>
      </c>
      <c r="I6" s="11">
        <f>ROUND($I5*($B6+($E$1+$E$1+$E$1+$E$1)),0)</f>
        <v>0</v>
      </c>
      <c r="J6" s="12">
        <f t="shared" si="1"/>
        <v>0</v>
      </c>
    </row>
    <row r="7" spans="1:14" x14ac:dyDescent="0.2">
      <c r="A7" s="40" t="s">
        <v>35</v>
      </c>
      <c r="B7" s="13"/>
      <c r="C7" s="12">
        <v>0</v>
      </c>
      <c r="D7" s="20">
        <v>0</v>
      </c>
      <c r="E7" s="11">
        <f t="shared" si="0"/>
        <v>0</v>
      </c>
      <c r="F7" s="11">
        <f>ROUND(($C7*($C$1+1)^1)*$D7,0)</f>
        <v>0</v>
      </c>
      <c r="G7" s="11">
        <f>ROUND(($C7*($C$1+1)^2)*$D7,0)</f>
        <v>0</v>
      </c>
      <c r="H7" s="11">
        <f>ROUND(($C7*($C$1+1)^3)*$D7,0)</f>
        <v>0</v>
      </c>
      <c r="I7" s="11">
        <f>ROUND(($C7*($C$1+1)^4)*$D7,0)</f>
        <v>0</v>
      </c>
      <c r="J7" s="12">
        <f t="shared" si="1"/>
        <v>0</v>
      </c>
      <c r="K7" s="25"/>
    </row>
    <row r="8" spans="1:14" x14ac:dyDescent="0.2">
      <c r="A8" s="10" t="s">
        <v>7</v>
      </c>
      <c r="B8" s="13">
        <v>0.35299999999999998</v>
      </c>
      <c r="C8" s="12"/>
      <c r="D8" s="10"/>
      <c r="E8" s="11">
        <f>ROUND($E7*$B8,0)</f>
        <v>0</v>
      </c>
      <c r="F8" s="11">
        <f>ROUND($F7*($B8+($E$1)),0)</f>
        <v>0</v>
      </c>
      <c r="G8" s="11">
        <f>ROUND($G7*($B8+($E$1+$E$1)),0)</f>
        <v>0</v>
      </c>
      <c r="H8" s="11">
        <f>ROUND($H7*($B8+($E$1+$E$1+$E$1)),0)</f>
        <v>0</v>
      </c>
      <c r="I8" s="11">
        <f>ROUND($I7*($B8+($E$1+$E$1+$E$1+$E$1)),0)</f>
        <v>0</v>
      </c>
      <c r="J8" s="12">
        <f t="shared" si="1"/>
        <v>0</v>
      </c>
    </row>
    <row r="9" spans="1:14" x14ac:dyDescent="0.2">
      <c r="A9" s="40" t="s">
        <v>35</v>
      </c>
      <c r="B9" s="13"/>
      <c r="C9" s="12">
        <v>0</v>
      </c>
      <c r="D9" s="20">
        <v>0</v>
      </c>
      <c r="E9" s="11">
        <f t="shared" si="0"/>
        <v>0</v>
      </c>
      <c r="F9" s="11">
        <f>ROUND(($C9*($C$1+1)^1)*$D9,0)</f>
        <v>0</v>
      </c>
      <c r="G9" s="11">
        <f>ROUND(($C9*($C$1+1)^2)*$D9,0)</f>
        <v>0</v>
      </c>
      <c r="H9" s="11">
        <f>ROUND(($C9*($C$1+1)^3)*$D9,0)</f>
        <v>0</v>
      </c>
      <c r="I9" s="11">
        <f>ROUND(($C9*($C$1+1)^4)*$D9,0)</f>
        <v>0</v>
      </c>
      <c r="J9" s="12">
        <f t="shared" si="1"/>
        <v>0</v>
      </c>
    </row>
    <row r="10" spans="1:14" x14ac:dyDescent="0.2">
      <c r="A10" s="10" t="s">
        <v>7</v>
      </c>
      <c r="B10" s="13">
        <v>0.35299999999999998</v>
      </c>
      <c r="C10" s="12"/>
      <c r="D10" s="10"/>
      <c r="E10" s="11">
        <f>ROUND($E9*$B10,0)</f>
        <v>0</v>
      </c>
      <c r="F10" s="11">
        <f>ROUND($F9*($B10+($E$1)),0)</f>
        <v>0</v>
      </c>
      <c r="G10" s="11">
        <f>ROUND($G9*($B10+($E$1+$E$1)),0)</f>
        <v>0</v>
      </c>
      <c r="H10" s="11">
        <f>ROUND($H9*($B10+($E$1+$E$1+$E$1)),0)</f>
        <v>0</v>
      </c>
      <c r="I10" s="11">
        <f>ROUND($I9*($B10+($E$1+$E$1+$E$1+$E$1)),0)</f>
        <v>0</v>
      </c>
      <c r="J10" s="12">
        <f t="shared" si="1"/>
        <v>0</v>
      </c>
      <c r="N10" s="30"/>
    </row>
    <row r="11" spans="1:14" x14ac:dyDescent="0.2">
      <c r="A11" s="40" t="s">
        <v>35</v>
      </c>
      <c r="B11" s="13"/>
      <c r="C11" s="12">
        <v>0</v>
      </c>
      <c r="D11" s="20">
        <v>0</v>
      </c>
      <c r="E11" s="11">
        <f t="shared" si="0"/>
        <v>0</v>
      </c>
      <c r="F11" s="11">
        <f>ROUND(($C11*($C$1+1)^1)*$D11,0)</f>
        <v>0</v>
      </c>
      <c r="G11" s="11">
        <f>ROUND(($C11*($C$1+1)^2)*$D11,0)</f>
        <v>0</v>
      </c>
      <c r="H11" s="11">
        <f>ROUND(($C11*($C$1+1)^3)*$D11,0)</f>
        <v>0</v>
      </c>
      <c r="I11" s="11">
        <f>ROUND(($C11*($C$1+1)^4)*$D11,0)</f>
        <v>0</v>
      </c>
      <c r="J11" s="12">
        <f t="shared" si="1"/>
        <v>0</v>
      </c>
      <c r="N11" s="30"/>
    </row>
    <row r="12" spans="1:14" x14ac:dyDescent="0.2">
      <c r="A12" s="10" t="s">
        <v>7</v>
      </c>
      <c r="B12" s="13">
        <v>0.35299999999999998</v>
      </c>
      <c r="C12" s="12"/>
      <c r="D12" s="10"/>
      <c r="E12" s="11">
        <f>ROUND($E11*$B12,0)</f>
        <v>0</v>
      </c>
      <c r="F12" s="11">
        <f>ROUND($F11*($B12+($E$1)),0)</f>
        <v>0</v>
      </c>
      <c r="G12" s="11">
        <f>ROUND($G11*($B12+($E$1+$E$1)),0)</f>
        <v>0</v>
      </c>
      <c r="H12" s="11">
        <f>ROUND($H11*($B12+($E$1+$E$1+$E$1)),0)</f>
        <v>0</v>
      </c>
      <c r="I12" s="11">
        <f>ROUND($I11*($B12+($E$1+$E$1+$E$1+$E$1)),0)</f>
        <v>0</v>
      </c>
      <c r="J12" s="12">
        <f t="shared" si="1"/>
        <v>0</v>
      </c>
      <c r="N12" s="30"/>
    </row>
    <row r="13" spans="1:14" x14ac:dyDescent="0.2">
      <c r="A13" s="45" t="s">
        <v>41</v>
      </c>
      <c r="B13" s="46"/>
      <c r="C13" s="47"/>
      <c r="D13" s="29"/>
      <c r="E13" s="48"/>
      <c r="F13" s="48"/>
      <c r="G13" s="48"/>
      <c r="H13" s="48"/>
      <c r="I13" s="48"/>
      <c r="J13" s="48"/>
    </row>
    <row r="14" spans="1:14" x14ac:dyDescent="0.2">
      <c r="A14" s="40" t="s">
        <v>36</v>
      </c>
      <c r="B14" s="13"/>
      <c r="C14" s="12">
        <v>0</v>
      </c>
      <c r="D14" s="20">
        <v>0</v>
      </c>
      <c r="E14" s="11">
        <f t="shared" ref="E14" si="2">ROUND($C14*$D14,0)</f>
        <v>0</v>
      </c>
      <c r="F14" s="11">
        <f>ROUND(($C14*($C$1+1)^1)*$D14,0)</f>
        <v>0</v>
      </c>
      <c r="G14" s="11">
        <f>ROUND(($C14*($C$1+1)^2)*$D14,0)</f>
        <v>0</v>
      </c>
      <c r="H14" s="11">
        <f>ROUND(($C14*($C$1+1)^3)*$D14,0)</f>
        <v>0</v>
      </c>
      <c r="I14" s="11">
        <f>ROUND(($C14*($C$1+1)^4)*$D14,0)</f>
        <v>0</v>
      </c>
      <c r="J14" s="12">
        <f t="shared" ref="J14:J27" si="3">ROUND(SUM(E14:I14),0)</f>
        <v>0</v>
      </c>
    </row>
    <row r="15" spans="1:14" x14ac:dyDescent="0.2">
      <c r="A15" s="10" t="s">
        <v>7</v>
      </c>
      <c r="B15" s="13">
        <v>0.35299999999999998</v>
      </c>
      <c r="C15" s="12"/>
      <c r="D15" s="10"/>
      <c r="E15" s="11">
        <f>ROUND($E14*$B15,0)</f>
        <v>0</v>
      </c>
      <c r="F15" s="11">
        <f>ROUND($F14*($B15+($E$1)),0)</f>
        <v>0</v>
      </c>
      <c r="G15" s="11">
        <f>ROUND($G14*($B15+($E$1+$E$1)),0)</f>
        <v>0</v>
      </c>
      <c r="H15" s="11">
        <f>ROUND($H14*($B15+($E$1+$E$1+$E$1)),0)</f>
        <v>0</v>
      </c>
      <c r="I15" s="11">
        <f>ROUND($I14*($B15+($E$1+$E$1+$E$1+$E$1)),0)</f>
        <v>0</v>
      </c>
      <c r="J15" s="12">
        <f t="shared" si="3"/>
        <v>0</v>
      </c>
    </row>
    <row r="16" spans="1:14" x14ac:dyDescent="0.2">
      <c r="A16" s="40" t="s">
        <v>36</v>
      </c>
      <c r="B16" s="13"/>
      <c r="C16" s="12">
        <v>0</v>
      </c>
      <c r="D16" s="20">
        <v>0</v>
      </c>
      <c r="E16" s="11">
        <f t="shared" ref="E16" si="4">ROUND($C16*$D16,0)</f>
        <v>0</v>
      </c>
      <c r="F16" s="11">
        <f>ROUND(($C16*($C$1+1)^1)*$D16,0)</f>
        <v>0</v>
      </c>
      <c r="G16" s="11">
        <f>ROUND(($C16*($C$1+1)^2)*$D16,0)</f>
        <v>0</v>
      </c>
      <c r="H16" s="11">
        <f>ROUND(($C16*($C$1+1)^3)*$D16,0)</f>
        <v>0</v>
      </c>
      <c r="I16" s="11">
        <f>ROUND(($C16*($C$1+1)^4)*$D16,0)</f>
        <v>0</v>
      </c>
      <c r="J16" s="12">
        <f t="shared" si="3"/>
        <v>0</v>
      </c>
    </row>
    <row r="17" spans="1:10" x14ac:dyDescent="0.2">
      <c r="A17" s="10" t="s">
        <v>7</v>
      </c>
      <c r="B17" s="13">
        <v>0.35299999999999998</v>
      </c>
      <c r="C17" s="12"/>
      <c r="D17" s="10"/>
      <c r="E17" s="11">
        <f>ROUND($E16*$B17,0)</f>
        <v>0</v>
      </c>
      <c r="F17" s="11">
        <f>ROUND($F16*($B17+($E$1)),0)</f>
        <v>0</v>
      </c>
      <c r="G17" s="11">
        <f>ROUND($G16*($B17+($E$1+$E$1)),0)</f>
        <v>0</v>
      </c>
      <c r="H17" s="11">
        <f>ROUND($H16*($B17+($E$1+$E$1+$E$1)),0)</f>
        <v>0</v>
      </c>
      <c r="I17" s="11">
        <f>ROUND($I16*($B17+($E$1+$E$1+$E$1+$E$1)),0)</f>
        <v>0</v>
      </c>
      <c r="J17" s="12">
        <f t="shared" si="3"/>
        <v>0</v>
      </c>
    </row>
    <row r="18" spans="1:10" x14ac:dyDescent="0.2">
      <c r="A18" s="40" t="s">
        <v>36</v>
      </c>
      <c r="B18" s="13"/>
      <c r="C18" s="12">
        <v>0</v>
      </c>
      <c r="D18" s="20">
        <v>0</v>
      </c>
      <c r="E18" s="11">
        <f t="shared" ref="E18" si="5">ROUND($C18*$D18,0)</f>
        <v>0</v>
      </c>
      <c r="F18" s="11">
        <f>ROUND(($C18*($C$1+1)^1)*$D18,0)</f>
        <v>0</v>
      </c>
      <c r="G18" s="11">
        <f>ROUND(($C18*($C$1+1)^2)*$D18,0)</f>
        <v>0</v>
      </c>
      <c r="H18" s="11">
        <f>ROUND(($C18*($C$1+1)^3)*$D18,0)</f>
        <v>0</v>
      </c>
      <c r="I18" s="11">
        <f>ROUND(($C18*($C$1+1)^4)*$D18,0)</f>
        <v>0</v>
      </c>
      <c r="J18" s="12">
        <f t="shared" ref="J18:J21" si="6">ROUND(SUM(E18:I18),0)</f>
        <v>0</v>
      </c>
    </row>
    <row r="19" spans="1:10" x14ac:dyDescent="0.2">
      <c r="A19" s="10" t="s">
        <v>7</v>
      </c>
      <c r="B19" s="13">
        <v>0.35299999999999998</v>
      </c>
      <c r="C19" s="12"/>
      <c r="D19" s="10"/>
      <c r="E19" s="11">
        <f>ROUND($E18*$B19,0)</f>
        <v>0</v>
      </c>
      <c r="F19" s="11">
        <f>ROUND($F18*($B19+($E$1)),0)</f>
        <v>0</v>
      </c>
      <c r="G19" s="11">
        <f>ROUND($G18*($B19+($E$1+$E$1)),0)</f>
        <v>0</v>
      </c>
      <c r="H19" s="11">
        <f>ROUND($H18*($B19+($E$1+$E$1+$E$1)),0)</f>
        <v>0</v>
      </c>
      <c r="I19" s="11">
        <f>ROUND($I18*($B19+($E$1+$E$1+$E$1+$E$1)),0)</f>
        <v>0</v>
      </c>
      <c r="J19" s="12">
        <f t="shared" si="6"/>
        <v>0</v>
      </c>
    </row>
    <row r="20" spans="1:10" x14ac:dyDescent="0.2">
      <c r="A20" s="40" t="s">
        <v>36</v>
      </c>
      <c r="B20" s="13"/>
      <c r="C20" s="12">
        <v>0</v>
      </c>
      <c r="D20" s="20">
        <v>0</v>
      </c>
      <c r="E20" s="11">
        <f t="shared" ref="E20" si="7">ROUND($C20*$D20,0)</f>
        <v>0</v>
      </c>
      <c r="F20" s="11">
        <f>ROUND(($C20*($C$1+1)^1)*$D20,0)</f>
        <v>0</v>
      </c>
      <c r="G20" s="11">
        <f>ROUND(($C20*($C$1+1)^2)*$D20,0)</f>
        <v>0</v>
      </c>
      <c r="H20" s="11">
        <f>ROUND(($C20*($C$1+1)^3)*$D20,0)</f>
        <v>0</v>
      </c>
      <c r="I20" s="11">
        <f>ROUND(($C20*($C$1+1)^4)*$D20,0)</f>
        <v>0</v>
      </c>
      <c r="J20" s="12">
        <f t="shared" si="6"/>
        <v>0</v>
      </c>
    </row>
    <row r="21" spans="1:10" x14ac:dyDescent="0.2">
      <c r="A21" s="10" t="s">
        <v>7</v>
      </c>
      <c r="B21" s="13">
        <v>0.35299999999999998</v>
      </c>
      <c r="C21" s="12"/>
      <c r="D21" s="10"/>
      <c r="E21" s="11">
        <f>ROUND($E20*$B21,0)</f>
        <v>0</v>
      </c>
      <c r="F21" s="11">
        <f>ROUND($F20*($B21+($E$1)),0)</f>
        <v>0</v>
      </c>
      <c r="G21" s="11">
        <f>ROUND($G20*($B21+($E$1+$E$1)),0)</f>
        <v>0</v>
      </c>
      <c r="H21" s="11">
        <f>ROUND($H20*($B21+($E$1+$E$1+$E$1)),0)</f>
        <v>0</v>
      </c>
      <c r="I21" s="11">
        <f>ROUND($I20*($B21+($E$1+$E$1+$E$1+$E$1)),0)</f>
        <v>0</v>
      </c>
      <c r="J21" s="12">
        <f t="shared" si="6"/>
        <v>0</v>
      </c>
    </row>
    <row r="22" spans="1:10" x14ac:dyDescent="0.2">
      <c r="A22" s="40" t="s">
        <v>37</v>
      </c>
      <c r="B22" s="13"/>
      <c r="C22" s="12">
        <v>0</v>
      </c>
      <c r="D22" s="20">
        <v>0</v>
      </c>
      <c r="E22" s="11">
        <f t="shared" ref="E22" si="8">ROUND($C22*$D22,0)</f>
        <v>0</v>
      </c>
      <c r="F22" s="11">
        <f>ROUND(($C22*($C$1+1)^1)*$D22,0)</f>
        <v>0</v>
      </c>
      <c r="G22" s="11">
        <f>ROUND(($C22*($C$1+1)^2)*$D22,0)</f>
        <v>0</v>
      </c>
      <c r="H22" s="11">
        <f>ROUND(($C22*($C$1+1)^3)*$D22,0)</f>
        <v>0</v>
      </c>
      <c r="I22" s="11">
        <f>ROUND(($C22*($C$1+1)^4)*$D22,0)</f>
        <v>0</v>
      </c>
      <c r="J22" s="12">
        <f t="shared" si="3"/>
        <v>0</v>
      </c>
    </row>
    <row r="23" spans="1:10" x14ac:dyDescent="0.2">
      <c r="A23" s="10" t="s">
        <v>7</v>
      </c>
      <c r="B23" s="13">
        <v>0.215</v>
      </c>
      <c r="C23" s="12"/>
      <c r="D23" s="10"/>
      <c r="E23" s="11">
        <f>ROUND($E22*$B23,0)</f>
        <v>0</v>
      </c>
      <c r="F23" s="11">
        <f>ROUND($F22*($B23+($E$1)),0)</f>
        <v>0</v>
      </c>
      <c r="G23" s="11">
        <f>ROUND($G22*($B23+($E$1+$E$1)),0)</f>
        <v>0</v>
      </c>
      <c r="H23" s="11">
        <f>ROUND($H22*($B23+($E$1+$E$1+$E$1)),0)</f>
        <v>0</v>
      </c>
      <c r="I23" s="11">
        <f>ROUND($I22*($B23+($E$1+$E$1+$E$1+$E$1)),0)</f>
        <v>0</v>
      </c>
      <c r="J23" s="12">
        <f t="shared" si="3"/>
        <v>0</v>
      </c>
    </row>
    <row r="24" spans="1:10" x14ac:dyDescent="0.2">
      <c r="A24" s="40" t="s">
        <v>37</v>
      </c>
      <c r="B24" s="13"/>
      <c r="C24" s="12">
        <v>0</v>
      </c>
      <c r="D24" s="20">
        <v>0</v>
      </c>
      <c r="E24" s="11">
        <f t="shared" ref="E24" si="9">ROUND($C24*$D24,0)</f>
        <v>0</v>
      </c>
      <c r="F24" s="11">
        <f>ROUND(($C24*($C$1+1)^1)*$D24,0)</f>
        <v>0</v>
      </c>
      <c r="G24" s="11">
        <f>ROUND(($C24*($C$1+1)^2)*$D24,0)</f>
        <v>0</v>
      </c>
      <c r="H24" s="11">
        <f>ROUND(($C24*($C$1+1)^3)*$D24,0)</f>
        <v>0</v>
      </c>
      <c r="I24" s="11">
        <f>ROUND(($C24*($C$1+1)^4)*$D24,0)</f>
        <v>0</v>
      </c>
      <c r="J24" s="12">
        <f t="shared" si="3"/>
        <v>0</v>
      </c>
    </row>
    <row r="25" spans="1:10" x14ac:dyDescent="0.2">
      <c r="A25" s="10" t="s">
        <v>7</v>
      </c>
      <c r="B25" s="13">
        <v>0.215</v>
      </c>
      <c r="C25" s="12"/>
      <c r="D25" s="10"/>
      <c r="E25" s="11">
        <f>ROUND($E24*$B25,0)</f>
        <v>0</v>
      </c>
      <c r="F25" s="11">
        <f>ROUND($F24*($B25+($E$1)),0)</f>
        <v>0</v>
      </c>
      <c r="G25" s="11">
        <f>ROUND($G24*($B25+($E$1+$E$1)),0)</f>
        <v>0</v>
      </c>
      <c r="H25" s="11">
        <f>ROUND($H24*($B25+($E$1+$E$1+$E$1)),0)</f>
        <v>0</v>
      </c>
      <c r="I25" s="11">
        <f>ROUND($I24*($B25+($E$1+$E$1+$E$1+$E$1)),0)</f>
        <v>0</v>
      </c>
      <c r="J25" s="12">
        <f t="shared" si="3"/>
        <v>0</v>
      </c>
    </row>
    <row r="26" spans="1:10" x14ac:dyDescent="0.2">
      <c r="A26" s="10" t="s">
        <v>38</v>
      </c>
      <c r="B26" s="13"/>
      <c r="C26" s="12">
        <v>0</v>
      </c>
      <c r="D26" s="20">
        <v>0</v>
      </c>
      <c r="E26" s="11">
        <f t="shared" ref="E26" si="10">ROUND($C26*$D26,0)</f>
        <v>0</v>
      </c>
      <c r="F26" s="11">
        <f>ROUND(($C26*($C$1+1)^1)*$D26,0)</f>
        <v>0</v>
      </c>
      <c r="G26" s="11">
        <f>ROUND(($C26*($C$1+1)^2)*$D26,0)</f>
        <v>0</v>
      </c>
      <c r="H26" s="11">
        <f>ROUND(($C26*($C$1+1)^3)*$D26,0)</f>
        <v>0</v>
      </c>
      <c r="I26" s="11">
        <f>ROUND(($C26*($C$1+1)^4)*$D26,0)</f>
        <v>0</v>
      </c>
      <c r="J26" s="12">
        <f t="shared" si="3"/>
        <v>0</v>
      </c>
    </row>
    <row r="27" spans="1:10" x14ac:dyDescent="0.2">
      <c r="A27" s="10" t="s">
        <v>39</v>
      </c>
      <c r="B27" s="13">
        <v>0.19900000000000001</v>
      </c>
      <c r="C27" s="12"/>
      <c r="D27" s="10"/>
      <c r="E27" s="11">
        <f>ROUND($E26*$B27,0)</f>
        <v>0</v>
      </c>
      <c r="F27" s="11">
        <f>ROUND($F26*($B27+($E$1)),0)</f>
        <v>0</v>
      </c>
      <c r="G27" s="11">
        <f>ROUND($G26*($B27+($E$1+$E$1)),0)</f>
        <v>0</v>
      </c>
      <c r="H27" s="11">
        <f>ROUND($H26*($B27+($E$1+$E$1+$E$1)),0)</f>
        <v>0</v>
      </c>
      <c r="I27" s="11">
        <f>ROUND($I26*($B27+($E$1+$E$1+$E$1+$E$1)),0)</f>
        <v>0</v>
      </c>
      <c r="J27" s="12">
        <f t="shared" si="3"/>
        <v>0</v>
      </c>
    </row>
    <row r="28" spans="1:10" x14ac:dyDescent="0.2">
      <c r="A28" s="40" t="s">
        <v>38</v>
      </c>
      <c r="B28" s="13"/>
      <c r="C28" s="12">
        <v>0</v>
      </c>
      <c r="D28" s="20">
        <v>0</v>
      </c>
      <c r="E28" s="11">
        <f t="shared" ref="E28:E32" si="11">ROUND($C28*$D28,0)</f>
        <v>0</v>
      </c>
      <c r="F28" s="11">
        <f>ROUND(($C28*($C$1+1)^1)*$D28,0)</f>
        <v>0</v>
      </c>
      <c r="G28" s="11">
        <f>ROUND(($C28*($C$1+1)^2)*$D28,0)</f>
        <v>0</v>
      </c>
      <c r="H28" s="11">
        <f>ROUND(($C28*($C$1+1)^3)*$D28,0)</f>
        <v>0</v>
      </c>
      <c r="I28" s="11">
        <f>ROUND(($C28*($C$1+1)^4)*$D28,0)</f>
        <v>0</v>
      </c>
      <c r="J28" s="12">
        <f t="shared" ref="J28:J29" si="12">ROUND(SUM(E28:I28),0)</f>
        <v>0</v>
      </c>
    </row>
    <row r="29" spans="1:10" x14ac:dyDescent="0.2">
      <c r="A29" s="10" t="s">
        <v>7</v>
      </c>
      <c r="B29" s="13">
        <v>0.19900000000000001</v>
      </c>
      <c r="C29" s="12"/>
      <c r="D29" s="10"/>
      <c r="E29" s="11">
        <f>ROUND($E28*$B29,0)</f>
        <v>0</v>
      </c>
      <c r="F29" s="11">
        <f>ROUND($F28*($B29+($E$1)),0)</f>
        <v>0</v>
      </c>
      <c r="G29" s="11">
        <f>ROUND($G28*($B29+($E$1+$E$1)),0)</f>
        <v>0</v>
      </c>
      <c r="H29" s="11">
        <f>ROUND($H28*($B29+($E$1+$E$1+$E$1)),0)</f>
        <v>0</v>
      </c>
      <c r="I29" s="11">
        <f>ROUND($I28*($B29+($E$1+$E$1+$E$1+$E$1)),0)</f>
        <v>0</v>
      </c>
      <c r="J29" s="12">
        <f t="shared" si="12"/>
        <v>0</v>
      </c>
    </row>
    <row r="30" spans="1:10" x14ac:dyDescent="0.2">
      <c r="A30" s="10" t="s">
        <v>54</v>
      </c>
      <c r="B30" s="13"/>
      <c r="C30" s="12">
        <v>0</v>
      </c>
      <c r="D30" s="20">
        <v>0</v>
      </c>
      <c r="E30" s="11">
        <f t="shared" si="11"/>
        <v>0</v>
      </c>
      <c r="F30" s="11">
        <f>ROUND(($C30*($C$1+1)^1)*$D30,0)</f>
        <v>0</v>
      </c>
      <c r="G30" s="11">
        <f>ROUND(($C30*($C$1+1)^2)*$D30,0)</f>
        <v>0</v>
      </c>
      <c r="H30" s="11">
        <f>ROUND(($C30*($C$1+1)^3)*$D30,0)</f>
        <v>0</v>
      </c>
      <c r="I30" s="11">
        <f>ROUND(($C30*($C$1+1)^4)*$D30,0)</f>
        <v>0</v>
      </c>
      <c r="J30" s="12">
        <f t="shared" ref="J30:J33" si="13">ROUND(SUM(E30:I30),0)</f>
        <v>0</v>
      </c>
    </row>
    <row r="31" spans="1:10" x14ac:dyDescent="0.2">
      <c r="A31" s="10" t="s">
        <v>39</v>
      </c>
      <c r="B31" s="13">
        <v>4.2000000000000003E-2</v>
      </c>
      <c r="C31" s="12"/>
      <c r="D31" s="10"/>
      <c r="E31" s="11">
        <f>ROUND($E30*$B31,0)</f>
        <v>0</v>
      </c>
      <c r="F31" s="11">
        <f>ROUND($F30*($B31+($E$1)),0)</f>
        <v>0</v>
      </c>
      <c r="G31" s="11">
        <f>ROUND($G30*($B31+($E$1+$E$1)),0)</f>
        <v>0</v>
      </c>
      <c r="H31" s="11">
        <f>ROUND($H30*($B31+($E$1+$E$1+$E$1)),0)</f>
        <v>0</v>
      </c>
      <c r="I31" s="11">
        <f>ROUND($I30*($B31+($E$1+$E$1+$E$1+$E$1)),0)</f>
        <v>0</v>
      </c>
      <c r="J31" s="12">
        <f t="shared" si="13"/>
        <v>0</v>
      </c>
    </row>
    <row r="32" spans="1:10" x14ac:dyDescent="0.2">
      <c r="A32" s="40" t="s">
        <v>54</v>
      </c>
      <c r="B32" s="13"/>
      <c r="C32" s="12">
        <v>0</v>
      </c>
      <c r="D32" s="20">
        <v>0</v>
      </c>
      <c r="E32" s="11">
        <f t="shared" si="11"/>
        <v>0</v>
      </c>
      <c r="F32" s="11">
        <f>ROUND(($C32*($C$1+1)^1)*$D32,0)</f>
        <v>0</v>
      </c>
      <c r="G32" s="11">
        <f>ROUND(($C32*($C$1+1)^2)*$D32,0)</f>
        <v>0</v>
      </c>
      <c r="H32" s="11">
        <f>ROUND(($C32*($C$1+1)^3)*$D32,0)</f>
        <v>0</v>
      </c>
      <c r="I32" s="11">
        <f>ROUND(($C32*($C$1+1)^4)*$D32,0)</f>
        <v>0</v>
      </c>
      <c r="J32" s="12">
        <f t="shared" si="13"/>
        <v>0</v>
      </c>
    </row>
    <row r="33" spans="1:11" x14ac:dyDescent="0.2">
      <c r="A33" s="10" t="s">
        <v>7</v>
      </c>
      <c r="B33" s="13">
        <v>4.2000000000000003E-2</v>
      </c>
      <c r="C33" s="12"/>
      <c r="D33" s="10"/>
      <c r="E33" s="11">
        <f>ROUND($E32*$B33,0)</f>
        <v>0</v>
      </c>
      <c r="F33" s="11">
        <f>ROUND($F32*($B33+($E$1)),0)</f>
        <v>0</v>
      </c>
      <c r="G33" s="11">
        <f>ROUND($G32*($B33+($E$1+$E$1)),0)</f>
        <v>0</v>
      </c>
      <c r="H33" s="11">
        <f>ROUND($H32*($B33+($E$1+$E$1+$E$1)),0)</f>
        <v>0</v>
      </c>
      <c r="I33" s="11">
        <f>ROUND($I32*($B33+($E$1+$E$1+$E$1+$E$1)),0)</f>
        <v>0</v>
      </c>
      <c r="J33" s="12">
        <f t="shared" si="13"/>
        <v>0</v>
      </c>
    </row>
    <row r="34" spans="1:11" x14ac:dyDescent="0.2">
      <c r="A34" s="50" t="s">
        <v>24</v>
      </c>
      <c r="B34" s="8"/>
      <c r="C34" s="8"/>
      <c r="D34" s="8"/>
      <c r="E34" s="9">
        <f t="shared" ref="E34:I34" si="14">ROUND(SUM(E5:E33),0)</f>
        <v>0</v>
      </c>
      <c r="F34" s="9">
        <f t="shared" si="14"/>
        <v>0</v>
      </c>
      <c r="G34" s="9">
        <f t="shared" si="14"/>
        <v>0</v>
      </c>
      <c r="H34" s="9">
        <f>ROUND(SUM(H5:H33),0)</f>
        <v>0</v>
      </c>
      <c r="I34" s="9">
        <f t="shared" si="14"/>
        <v>0</v>
      </c>
      <c r="J34" s="9">
        <f>ROUND(SUM(E34:I34),0)</f>
        <v>0</v>
      </c>
      <c r="K34" s="6"/>
    </row>
    <row r="35" spans="1:11" ht="13.5" thickBot="1" x14ac:dyDescent="0.25">
      <c r="A35" s="44" t="s">
        <v>42</v>
      </c>
      <c r="B35" s="10"/>
      <c r="C35" s="10"/>
      <c r="D35" s="10"/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2">
        <f>ROUND(SUM(E35:I35),0)</f>
        <v>0</v>
      </c>
      <c r="K35" s="25"/>
    </row>
    <row r="36" spans="1:11" ht="16.5" thickBot="1" x14ac:dyDescent="0.3">
      <c r="A36" s="85" t="s">
        <v>71</v>
      </c>
      <c r="B36" s="86"/>
      <c r="C36" s="86"/>
      <c r="D36" s="86"/>
      <c r="E36" s="87">
        <f>'Participant Support Costs'!B8</f>
        <v>0</v>
      </c>
      <c r="F36" s="87">
        <f>'Participant Support Costs'!C8</f>
        <v>0</v>
      </c>
      <c r="G36" s="87">
        <f>'Participant Support Costs'!D8</f>
        <v>0</v>
      </c>
      <c r="H36" s="87">
        <f>'Participant Support Costs'!E8</f>
        <v>0</v>
      </c>
      <c r="I36" s="87">
        <f>'Participant Support Costs'!F8</f>
        <v>0</v>
      </c>
      <c r="J36" s="87">
        <f>'Participant Support Costs'!G8</f>
        <v>0</v>
      </c>
      <c r="K36" s="95" t="s">
        <v>94</v>
      </c>
    </row>
    <row r="37" spans="1:11" x14ac:dyDescent="0.2">
      <c r="A37" s="44" t="s">
        <v>43</v>
      </c>
      <c r="B37" s="10"/>
      <c r="C37" s="10"/>
      <c r="D37" s="10"/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2">
        <f t="shared" ref="J37:J46" si="15">ROUND(SUM(E37:I37),0)</f>
        <v>0</v>
      </c>
    </row>
    <row r="38" spans="1:11" x14ac:dyDescent="0.2">
      <c r="A38" s="44" t="s">
        <v>40</v>
      </c>
      <c r="B38" s="10"/>
      <c r="C38" s="10"/>
      <c r="D38" s="10"/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2">
        <f t="shared" si="15"/>
        <v>0</v>
      </c>
    </row>
    <row r="39" spans="1:11" x14ac:dyDescent="0.2">
      <c r="A39" s="40" t="s">
        <v>44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12">
        <f t="shared" si="15"/>
        <v>0</v>
      </c>
    </row>
    <row r="40" spans="1:11" x14ac:dyDescent="0.2">
      <c r="A40" s="40" t="s">
        <v>45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12">
        <f t="shared" si="15"/>
        <v>0</v>
      </c>
    </row>
    <row r="41" spans="1:11" x14ac:dyDescent="0.2">
      <c r="A41" s="40" t="s">
        <v>72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2">
        <f>ROUND(SUM(E41:I41),0)</f>
        <v>0</v>
      </c>
    </row>
    <row r="42" spans="1:11" x14ac:dyDescent="0.2">
      <c r="A42" s="40" t="s">
        <v>46</v>
      </c>
      <c r="E42" s="24">
        <v>0</v>
      </c>
      <c r="F42" s="24">
        <v>0</v>
      </c>
      <c r="G42" s="24">
        <v>0</v>
      </c>
      <c r="H42" s="24">
        <v>0</v>
      </c>
      <c r="I42" s="24">
        <v>0</v>
      </c>
      <c r="J42" s="12">
        <f t="shared" si="15"/>
        <v>0</v>
      </c>
    </row>
    <row r="43" spans="1:11" x14ac:dyDescent="0.2">
      <c r="A43" s="40" t="s">
        <v>53</v>
      </c>
      <c r="B43" s="10"/>
      <c r="C43" s="10"/>
      <c r="D43" s="10"/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2">
        <f t="shared" si="15"/>
        <v>0</v>
      </c>
    </row>
    <row r="44" spans="1:11" x14ac:dyDescent="0.2">
      <c r="A44" s="40" t="s">
        <v>50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  <c r="J44" s="12">
        <f t="shared" si="15"/>
        <v>0</v>
      </c>
    </row>
    <row r="45" spans="1:11" x14ac:dyDescent="0.2">
      <c r="A45" s="40" t="s">
        <v>51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  <c r="J45" s="12">
        <f t="shared" si="15"/>
        <v>0</v>
      </c>
    </row>
    <row r="46" spans="1:11" ht="13.5" thickBot="1" x14ac:dyDescent="0.25">
      <c r="A46" s="40" t="s">
        <v>52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  <c r="J46" s="12">
        <f t="shared" si="15"/>
        <v>0</v>
      </c>
    </row>
    <row r="47" spans="1:11" ht="16.5" thickBot="1" x14ac:dyDescent="0.3">
      <c r="A47" s="89" t="s">
        <v>47</v>
      </c>
      <c r="B47" s="90">
        <f>'Subawardee Budgets'!B1</f>
        <v>1</v>
      </c>
      <c r="C47" s="90"/>
      <c r="D47" s="90"/>
      <c r="E47" s="91">
        <f>'Subawardee Budgets'!B5</f>
        <v>0</v>
      </c>
      <c r="F47" s="91">
        <f>'Subawardee Budgets'!C5</f>
        <v>0</v>
      </c>
      <c r="G47" s="91">
        <f>'Subawardee Budgets'!D5</f>
        <v>0</v>
      </c>
      <c r="H47" s="91">
        <f>'Subawardee Budgets'!E5</f>
        <v>0</v>
      </c>
      <c r="I47" s="91">
        <f>'Subawardee Budgets'!F5</f>
        <v>0</v>
      </c>
      <c r="J47" s="88">
        <f>ROUND(SUM(E47:I47),0)</f>
        <v>0</v>
      </c>
      <c r="K47" s="96" t="s">
        <v>95</v>
      </c>
    </row>
    <row r="48" spans="1:11" ht="13.5" thickBot="1" x14ac:dyDescent="0.25">
      <c r="A48" s="92"/>
      <c r="B48" s="92"/>
      <c r="C48" s="92"/>
      <c r="D48" s="93" t="s">
        <v>9</v>
      </c>
      <c r="E48" s="94">
        <f>'Subawardee Budgets'!B6</f>
        <v>0</v>
      </c>
      <c r="F48" s="94">
        <f>'Subawardee Budgets'!C6</f>
        <v>0</v>
      </c>
      <c r="G48" s="94">
        <f>'Subawardee Budgets'!D6</f>
        <v>0</v>
      </c>
      <c r="H48" s="94">
        <f>'Subawardee Budgets'!E6</f>
        <v>0</v>
      </c>
      <c r="I48" s="94">
        <f>'Subawardee Budgets'!F6</f>
        <v>0</v>
      </c>
      <c r="J48" s="94">
        <f t="shared" ref="J48" si="16">SUM(J47:J47)</f>
        <v>0</v>
      </c>
    </row>
    <row r="49" spans="1:12" x14ac:dyDescent="0.2">
      <c r="A49" s="89" t="s">
        <v>48</v>
      </c>
      <c r="B49" s="90">
        <f>'Subawardee Budgets'!B8</f>
        <v>2</v>
      </c>
      <c r="C49" s="90"/>
      <c r="D49" s="90"/>
      <c r="E49" s="91">
        <f>'Subawardee Budgets'!B12</f>
        <v>0</v>
      </c>
      <c r="F49" s="91">
        <f>'Subawardee Budgets'!C12</f>
        <v>0</v>
      </c>
      <c r="G49" s="91">
        <f>'Subawardee Budgets'!D12</f>
        <v>0</v>
      </c>
      <c r="H49" s="91">
        <f>'Subawardee Budgets'!E12</f>
        <v>0</v>
      </c>
      <c r="I49" s="91">
        <f>'Subawardee Budgets'!F12</f>
        <v>0</v>
      </c>
      <c r="J49" s="88">
        <f>ROUND(SUM(E49:I49),0)</f>
        <v>0</v>
      </c>
    </row>
    <row r="50" spans="1:12" ht="13.5" thickBot="1" x14ac:dyDescent="0.25">
      <c r="A50" s="92"/>
      <c r="B50" s="92"/>
      <c r="C50" s="92"/>
      <c r="D50" s="93" t="s">
        <v>9</v>
      </c>
      <c r="E50" s="94">
        <f>'Subawardee Budgets'!B13</f>
        <v>0</v>
      </c>
      <c r="F50" s="94">
        <f>'Subawardee Budgets'!C13</f>
        <v>0</v>
      </c>
      <c r="G50" s="94">
        <f>'Subawardee Budgets'!D13</f>
        <v>0</v>
      </c>
      <c r="H50" s="94">
        <f>'Subawardee Budgets'!E13</f>
        <v>0</v>
      </c>
      <c r="I50" s="94">
        <f>'Subawardee Budgets'!F13</f>
        <v>0</v>
      </c>
      <c r="J50" s="94">
        <f>SUM(I50:I50)</f>
        <v>0</v>
      </c>
    </row>
    <row r="51" spans="1:12" x14ac:dyDescent="0.2">
      <c r="A51" s="89" t="s">
        <v>49</v>
      </c>
      <c r="B51" s="90">
        <f>'Subawardee Budgets'!B15</f>
        <v>3</v>
      </c>
      <c r="C51" s="90"/>
      <c r="D51" s="90"/>
      <c r="E51" s="91">
        <f>'Subawardee Budgets'!B19</f>
        <v>0</v>
      </c>
      <c r="F51" s="91">
        <f>'Subawardee Budgets'!C19</f>
        <v>0</v>
      </c>
      <c r="G51" s="91">
        <f>'Subawardee Budgets'!D19</f>
        <v>0</v>
      </c>
      <c r="H51" s="91">
        <f>'Subawardee Budgets'!E19</f>
        <v>0</v>
      </c>
      <c r="I51" s="91">
        <f>'Subawardee Budgets'!F19</f>
        <v>0</v>
      </c>
      <c r="J51" s="88">
        <f>ROUND(SUM(E51:I51),0)</f>
        <v>0</v>
      </c>
      <c r="K51" s="6"/>
    </row>
    <row r="52" spans="1:12" ht="13.5" thickBot="1" x14ac:dyDescent="0.25">
      <c r="A52" s="92"/>
      <c r="B52" s="92"/>
      <c r="C52" s="92"/>
      <c r="D52" s="93" t="s">
        <v>9</v>
      </c>
      <c r="E52" s="94">
        <f>'Subawardee Budgets'!B20</f>
        <v>0</v>
      </c>
      <c r="F52" s="94">
        <f>'Subawardee Budgets'!C20</f>
        <v>0</v>
      </c>
      <c r="G52" s="94">
        <f>'Subawardee Budgets'!D20</f>
        <v>0</v>
      </c>
      <c r="H52" s="94">
        <f>'Subawardee Budgets'!E20</f>
        <v>0</v>
      </c>
      <c r="I52" s="94">
        <f>'Subawardee Budgets'!F20</f>
        <v>0</v>
      </c>
      <c r="J52" s="94">
        <f>SUM(I52:I52)</f>
        <v>0</v>
      </c>
      <c r="K52" s="6"/>
    </row>
    <row r="53" spans="1:12" x14ac:dyDescent="0.2">
      <c r="A53" s="89" t="s">
        <v>67</v>
      </c>
      <c r="B53" s="90">
        <f>'Subawardee Budgets'!B22</f>
        <v>4</v>
      </c>
      <c r="C53" s="90"/>
      <c r="D53" s="90"/>
      <c r="E53" s="91">
        <f>'Subawardee Budgets'!B26</f>
        <v>0</v>
      </c>
      <c r="F53" s="91">
        <f>'Subawardee Budgets'!C26</f>
        <v>0</v>
      </c>
      <c r="G53" s="91">
        <f>'Subawardee Budgets'!D26</f>
        <v>0</v>
      </c>
      <c r="H53" s="91">
        <f>'Subawardee Budgets'!E26</f>
        <v>0</v>
      </c>
      <c r="I53" s="91">
        <f>'Subawardee Budgets'!F26</f>
        <v>0</v>
      </c>
      <c r="J53" s="88">
        <f>ROUND(SUM(E53:I53),0)</f>
        <v>0</v>
      </c>
    </row>
    <row r="54" spans="1:12" ht="13.5" thickBot="1" x14ac:dyDescent="0.25">
      <c r="A54" s="92"/>
      <c r="B54" s="92"/>
      <c r="C54" s="92"/>
      <c r="D54" s="93" t="s">
        <v>9</v>
      </c>
      <c r="E54" s="94">
        <f>'Subawardee Budgets'!B27</f>
        <v>0</v>
      </c>
      <c r="F54" s="94">
        <f>'Subawardee Budgets'!C27</f>
        <v>0</v>
      </c>
      <c r="G54" s="94">
        <f>'Subawardee Budgets'!D27</f>
        <v>0</v>
      </c>
      <c r="H54" s="94">
        <f>'Subawardee Budgets'!E27</f>
        <v>0</v>
      </c>
      <c r="I54" s="94">
        <f>'Subawardee Budgets'!F27</f>
        <v>0</v>
      </c>
      <c r="J54" s="94">
        <f>SUM(I54:I54)</f>
        <v>0</v>
      </c>
    </row>
    <row r="55" spans="1:12" x14ac:dyDescent="0.2">
      <c r="A55" s="89" t="s">
        <v>68</v>
      </c>
      <c r="B55" s="90">
        <f>'Subawardee Budgets'!B29</f>
        <v>5</v>
      </c>
      <c r="C55" s="90"/>
      <c r="D55" s="90"/>
      <c r="E55" s="91">
        <f>'Subawardee Budgets'!B33</f>
        <v>0</v>
      </c>
      <c r="F55" s="91">
        <f>'Subawardee Budgets'!C33</f>
        <v>0</v>
      </c>
      <c r="G55" s="91">
        <f>'Subawardee Budgets'!D33</f>
        <v>0</v>
      </c>
      <c r="H55" s="91">
        <f>'Subawardee Budgets'!E33</f>
        <v>0</v>
      </c>
      <c r="I55" s="91">
        <f>'Subawardee Budgets'!F33</f>
        <v>0</v>
      </c>
      <c r="J55" s="88">
        <f>ROUND(SUM(E55:I55),0)</f>
        <v>0</v>
      </c>
    </row>
    <row r="56" spans="1:12" ht="13.5" thickBot="1" x14ac:dyDescent="0.25">
      <c r="A56" s="92"/>
      <c r="B56" s="92"/>
      <c r="C56" s="92"/>
      <c r="D56" s="93" t="s">
        <v>9</v>
      </c>
      <c r="E56" s="94">
        <f>'Subawardee Budgets'!B34</f>
        <v>0</v>
      </c>
      <c r="F56" s="94">
        <f>'Subawardee Budgets'!C34</f>
        <v>0</v>
      </c>
      <c r="G56" s="94">
        <f>'Subawardee Budgets'!D34</f>
        <v>0</v>
      </c>
      <c r="H56" s="94">
        <f>'Subawardee Budgets'!E34</f>
        <v>0</v>
      </c>
      <c r="I56" s="94">
        <f>'Subawardee Budgets'!F34</f>
        <v>0</v>
      </c>
      <c r="J56" s="94">
        <f>SUM(I56:I56)</f>
        <v>0</v>
      </c>
    </row>
    <row r="57" spans="1:12" x14ac:dyDescent="0.2">
      <c r="A57" s="89" t="s">
        <v>69</v>
      </c>
      <c r="B57" s="90">
        <f>'Subawardee Budgets'!B36</f>
        <v>6</v>
      </c>
      <c r="C57" s="90"/>
      <c r="D57" s="90"/>
      <c r="E57" s="91">
        <f>'Subawardee Budgets'!B40</f>
        <v>0</v>
      </c>
      <c r="F57" s="91">
        <f>'Subawardee Budgets'!C40</f>
        <v>0</v>
      </c>
      <c r="G57" s="91">
        <f>'Subawardee Budgets'!D40</f>
        <v>0</v>
      </c>
      <c r="H57" s="91">
        <f>'Subawardee Budgets'!E40</f>
        <v>0</v>
      </c>
      <c r="I57" s="91">
        <f>'Subawardee Budgets'!F40</f>
        <v>0</v>
      </c>
      <c r="J57" s="88">
        <f>ROUND(SUM(E57:I57),0)</f>
        <v>0</v>
      </c>
      <c r="K57" s="6"/>
    </row>
    <row r="58" spans="1:12" ht="13.5" thickBot="1" x14ac:dyDescent="0.25">
      <c r="A58" s="92"/>
      <c r="B58" s="92"/>
      <c r="C58" s="92"/>
      <c r="D58" s="93" t="s">
        <v>9</v>
      </c>
      <c r="E58" s="94">
        <f>'Subawardee Budgets'!B41</f>
        <v>0</v>
      </c>
      <c r="F58" s="94">
        <f>'Subawardee Budgets'!C41</f>
        <v>0</v>
      </c>
      <c r="G58" s="94">
        <f>'Subawardee Budgets'!D41</f>
        <v>0</v>
      </c>
      <c r="H58" s="94">
        <f>'Subawardee Budgets'!E41</f>
        <v>0</v>
      </c>
      <c r="I58" s="94">
        <f>'Subawardee Budgets'!F41</f>
        <v>0</v>
      </c>
      <c r="J58" s="94">
        <f>SUM(I58:I58)</f>
        <v>0</v>
      </c>
      <c r="K58" s="6"/>
    </row>
    <row r="59" spans="1:12" x14ac:dyDescent="0.2">
      <c r="A59" s="34" t="s">
        <v>20</v>
      </c>
      <c r="B59" s="3"/>
      <c r="C59" s="3"/>
      <c r="D59" s="3"/>
      <c r="E59" s="7">
        <f>ROUND(SUM(E34:E46)+E47+E49+E51+E53+E55+E57,0)</f>
        <v>0</v>
      </c>
      <c r="F59" s="7">
        <f t="shared" ref="F59:I59" si="17">ROUND(SUM(F34:F46)+F47+F49+F51+F53+F55+F57,0)</f>
        <v>0</v>
      </c>
      <c r="G59" s="7">
        <f t="shared" si="17"/>
        <v>0</v>
      </c>
      <c r="H59" s="7">
        <f t="shared" si="17"/>
        <v>0</v>
      </c>
      <c r="I59" s="7">
        <f t="shared" si="17"/>
        <v>0</v>
      </c>
      <c r="J59" s="7">
        <f t="shared" ref="J59:J66" si="18">ROUND(SUM(E59:I59),0)</f>
        <v>0</v>
      </c>
      <c r="K59" s="6"/>
    </row>
    <row r="60" spans="1:12" x14ac:dyDescent="0.2">
      <c r="A60" s="34" t="s">
        <v>96</v>
      </c>
      <c r="B60" s="3"/>
      <c r="C60" s="3"/>
      <c r="D60" s="3"/>
      <c r="E60" s="7">
        <f>E59-SUM(E47,E49,E51,E53,E55,E57)</f>
        <v>0</v>
      </c>
      <c r="F60" s="7">
        <f t="shared" ref="F60:I60" si="19">F59-SUM(F47,F49,F51,F53,F55,F57)</f>
        <v>0</v>
      </c>
      <c r="G60" s="7">
        <f t="shared" si="19"/>
        <v>0</v>
      </c>
      <c r="H60" s="7">
        <f t="shared" si="19"/>
        <v>0</v>
      </c>
      <c r="I60" s="7">
        <f t="shared" si="19"/>
        <v>0</v>
      </c>
      <c r="J60" s="7">
        <f>ROUND(SUM(E60:I60),0)</f>
        <v>0</v>
      </c>
      <c r="K60" s="6"/>
    </row>
    <row r="61" spans="1:12" x14ac:dyDescent="0.2">
      <c r="A61" s="3" t="s">
        <v>73</v>
      </c>
      <c r="B61" s="3"/>
      <c r="C61" s="70">
        <v>0.42849999999999999</v>
      </c>
      <c r="D61" s="26" t="s">
        <v>19</v>
      </c>
      <c r="E61" s="7">
        <f>ROUND($C$61*E60,0)</f>
        <v>0</v>
      </c>
      <c r="F61" s="7">
        <f t="shared" ref="F61:I61" si="20">ROUND($C$61*F60,0)</f>
        <v>0</v>
      </c>
      <c r="G61" s="7">
        <f t="shared" si="20"/>
        <v>0</v>
      </c>
      <c r="H61" s="7">
        <f t="shared" si="20"/>
        <v>0</v>
      </c>
      <c r="I61" s="7">
        <f t="shared" si="20"/>
        <v>0</v>
      </c>
      <c r="J61" s="71">
        <f t="shared" si="18"/>
        <v>0</v>
      </c>
      <c r="K61" s="15"/>
      <c r="L61" s="84"/>
    </row>
    <row r="62" spans="1:12" ht="12.75" customHeight="1" x14ac:dyDescent="0.2">
      <c r="A62" s="51" t="s">
        <v>74</v>
      </c>
      <c r="B62" s="51"/>
      <c r="C62" s="51"/>
      <c r="D62" s="51"/>
      <c r="E62" s="52">
        <f>ROUND(E61+E59,0)</f>
        <v>0</v>
      </c>
      <c r="F62" s="52">
        <f>ROUND(F61+F59,0)</f>
        <v>0</v>
      </c>
      <c r="G62" s="52">
        <f>ROUND(G61+G59,0)</f>
        <v>0</v>
      </c>
      <c r="H62" s="52">
        <f t="shared" ref="H62:I62" si="21">ROUND(H61+H59,0)</f>
        <v>0</v>
      </c>
      <c r="I62" s="52">
        <f t="shared" si="21"/>
        <v>0</v>
      </c>
      <c r="J62" s="52">
        <f t="shared" si="18"/>
        <v>0</v>
      </c>
      <c r="K62" s="6"/>
      <c r="L62" s="84"/>
    </row>
    <row r="63" spans="1:12" ht="12.75" customHeight="1" x14ac:dyDescent="0.2">
      <c r="A63" s="35" t="s">
        <v>20</v>
      </c>
      <c r="B63" s="37"/>
      <c r="C63" s="37"/>
      <c r="D63" s="37"/>
      <c r="E63" s="69">
        <f>ROUND(SUM(E34:E46)+E47+E49+E51+E53+E55+E57,0)</f>
        <v>0</v>
      </c>
      <c r="F63" s="69">
        <f t="shared" ref="F63:I63" si="22">ROUND(SUM(F34:F46)+F47+F49+F51+F53+F55+F57,0)</f>
        <v>0</v>
      </c>
      <c r="G63" s="69">
        <f t="shared" si="22"/>
        <v>0</v>
      </c>
      <c r="H63" s="69">
        <f t="shared" si="22"/>
        <v>0</v>
      </c>
      <c r="I63" s="69">
        <f t="shared" si="22"/>
        <v>0</v>
      </c>
      <c r="J63" s="69">
        <f t="shared" si="18"/>
        <v>0</v>
      </c>
      <c r="K63" s="6"/>
      <c r="L63" s="84"/>
    </row>
    <row r="64" spans="1:12" x14ac:dyDescent="0.2">
      <c r="A64" s="35" t="s">
        <v>21</v>
      </c>
      <c r="B64" s="36"/>
      <c r="C64" s="36"/>
      <c r="D64" s="36"/>
      <c r="E64" s="38">
        <f>IF($D$65="MTDC",E59-E36-E43-E35-IF(E48&gt;25000,E48-25000,0)-IF(E50&gt;25000,E50-25000,0)-IF(E52&gt;25000,E52-25000,0)-IF(E54&gt;25000,E54-25000,0)-IF(E56&gt;25000,E56-25000,0)-IF(E58&gt;25000,E58-25000,0))</f>
        <v>0</v>
      </c>
      <c r="F64" s="38">
        <f>IF($D$65="MTDC",F59-F36-F43-F35-(IF(E52&gt;25000,F51,(IF(F52&gt;25000,F52-25000,0))))-(IF(E48&gt;25000,F47,(IF(F48&gt;25000,F48-25000,0))))-(IF(E50&gt;25000,F49,(IF(F50&gt;25000,F50-25000,0))))-(IF(E54&gt;25000,F53,(IF(F54&gt;25000,F54-25000,0))))-(IF(E56&gt;25000,F55,(IF(F56&gt;25000,F56-25000,0))))-(IF(E58&gt;25000,F57,(IF(F58&gt;25000,F58-25000,0)))))</f>
        <v>0</v>
      </c>
      <c r="G64" s="38">
        <f>IF($D$65="MTDC",G59-G36-G43-G35-(IF(F52&gt;25000,G51,(IF(G52&gt;25000,G52-25000,0))))-(IF(F48&gt;25000,G47,(IF(G48&gt;25000,G48-25000,0))))-(IF(F50&gt;25000,G49,(IF(G50&gt;25000,G50-25000,0))))-(IF(F54&gt;25000,G53,(IF(G54&gt;25000,G54-25000,0))))-(IF(F56&gt;25000,G55,(IF(G56&gt;25000,G56-25000,0))))-(IF(F58&gt;25000,G57,(IF(G58&gt;25000,G58-25000,0)))))</f>
        <v>0</v>
      </c>
      <c r="H64" s="38">
        <f>IF($D$65="MTDC",H59-H36-H43-H35-(IF(G52&gt;25000,H51,(IF(H52&gt;25000,H52-25000,0))))-(IF(G48&gt;25000,H47,(IF(H48&gt;25000,H48-25000,0))))-(IF(G50&gt;25000,H49,(IF(H50&gt;25000,H50-25000,0))))-(IF(G54&gt;25000,H53,(IF(H54&gt;25000,H54-25000,0))))-(IF(G56&gt;25000,H55,(IF(H56&gt;25000,H56-25000,0))))-(IF(G58&gt;25000,H57,(IF(H58&gt;25000,H58-25000,0)))))</f>
        <v>0</v>
      </c>
      <c r="I64" s="38">
        <f>IF($D$65="MTDC",I59-I36-I43-I35-(IF(H52&gt;25000,I51,(IF(I52&gt;25000,I52-25000,0))))-(IF(H48&gt;25000,I47,(IF(I48&gt;25000,I48-25000,0))))-(IF(H50&gt;25000,I49,(IF(I50&gt;25000,I50-25000,0))))-(IF(H54&gt;25000,I53,(IF(I54&gt;25000,I54-25000,0))))-(IF(H56&gt;25000,I55,(IF(I56&gt;25000,I56-25000,0))))-(IF(H58&gt;25000,I57,(IF(I58&gt;25000,I58-25000,0)))))</f>
        <v>0</v>
      </c>
      <c r="J64" s="38">
        <f t="shared" si="18"/>
        <v>0</v>
      </c>
      <c r="L64" s="84"/>
    </row>
    <row r="65" spans="1:11" x14ac:dyDescent="0.2">
      <c r="A65" s="35" t="s">
        <v>75</v>
      </c>
      <c r="B65" s="36"/>
      <c r="C65" s="43">
        <v>0.55500000000000005</v>
      </c>
      <c r="D65" s="35" t="s">
        <v>22</v>
      </c>
      <c r="E65" s="38">
        <f>ROUND($C$65*E64,0)</f>
        <v>0</v>
      </c>
      <c r="F65" s="38">
        <f>ROUND($C$65*F64,0)</f>
        <v>0</v>
      </c>
      <c r="G65" s="38">
        <f>ROUND($C$65*G64,0)</f>
        <v>0</v>
      </c>
      <c r="H65" s="38">
        <f t="shared" ref="H65:I65" si="23">ROUND($C$65*H64,0)</f>
        <v>0</v>
      </c>
      <c r="I65" s="38">
        <f t="shared" si="23"/>
        <v>0</v>
      </c>
      <c r="J65" s="41">
        <f t="shared" si="18"/>
        <v>0</v>
      </c>
    </row>
    <row r="66" spans="1:11" x14ac:dyDescent="0.2">
      <c r="A66" s="37" t="s">
        <v>76</v>
      </c>
      <c r="B66" s="37"/>
      <c r="C66" s="37"/>
      <c r="D66" s="37"/>
      <c r="E66" s="39">
        <f>ROUND(SUM(E63,E65),0)</f>
        <v>0</v>
      </c>
      <c r="F66" s="39">
        <f t="shared" ref="F66:I66" si="24">ROUND(SUM(F63,F65),0)</f>
        <v>0</v>
      </c>
      <c r="G66" s="39">
        <f t="shared" si="24"/>
        <v>0</v>
      </c>
      <c r="H66" s="39">
        <f t="shared" si="24"/>
        <v>0</v>
      </c>
      <c r="I66" s="39">
        <f t="shared" si="24"/>
        <v>0</v>
      </c>
      <c r="J66" s="39">
        <f t="shared" si="18"/>
        <v>0</v>
      </c>
    </row>
    <row r="67" spans="1:11" x14ac:dyDescent="0.2">
      <c r="E67"/>
      <c r="F67"/>
      <c r="G67"/>
      <c r="H67"/>
      <c r="I67"/>
    </row>
    <row r="68" spans="1:11" x14ac:dyDescent="0.2">
      <c r="E68"/>
      <c r="F68"/>
      <c r="G68"/>
      <c r="H68"/>
      <c r="I68"/>
    </row>
    <row r="69" spans="1:11" x14ac:dyDescent="0.2">
      <c r="A69" s="67" t="s">
        <v>31</v>
      </c>
      <c r="B69" s="16" t="s">
        <v>10</v>
      </c>
      <c r="C69" s="53">
        <v>0</v>
      </c>
      <c r="D69" s="17" t="s">
        <v>11</v>
      </c>
      <c r="E69" s="54">
        <v>0</v>
      </c>
      <c r="F69" s="55"/>
      <c r="G69"/>
      <c r="H69"/>
      <c r="I69"/>
    </row>
    <row r="70" spans="1:11" x14ac:dyDescent="0.2">
      <c r="A70" s="56" t="s">
        <v>27</v>
      </c>
      <c r="B70" s="56"/>
      <c r="C70" s="56"/>
      <c r="D70" s="57"/>
      <c r="E70" s="57"/>
      <c r="F70" s="57"/>
      <c r="G70" s="57"/>
      <c r="H70" s="57"/>
      <c r="I70" s="57"/>
      <c r="J70" s="56"/>
    </row>
    <row r="71" spans="1:11" x14ac:dyDescent="0.2">
      <c r="A71" s="58" t="s">
        <v>28</v>
      </c>
      <c r="B71" s="58"/>
      <c r="C71" s="58"/>
      <c r="D71" s="58"/>
      <c r="E71" s="59" t="s">
        <v>3</v>
      </c>
      <c r="F71" s="59" t="s">
        <v>12</v>
      </c>
      <c r="G71" s="59" t="s">
        <v>13</v>
      </c>
      <c r="H71" s="59"/>
      <c r="I71" s="59"/>
      <c r="J71" s="59" t="s">
        <v>6</v>
      </c>
    </row>
    <row r="72" spans="1:11" x14ac:dyDescent="0.2">
      <c r="A72" s="10" t="s">
        <v>33</v>
      </c>
      <c r="B72" s="10"/>
      <c r="C72" s="10" t="s">
        <v>2</v>
      </c>
      <c r="D72" s="10" t="s">
        <v>5</v>
      </c>
      <c r="E72" s="60"/>
      <c r="F72" s="60"/>
      <c r="G72" s="60"/>
      <c r="H72" s="60"/>
      <c r="I72" s="60"/>
      <c r="J72" s="10"/>
    </row>
    <row r="73" spans="1:11" x14ac:dyDescent="0.2">
      <c r="A73" s="40" t="s">
        <v>34</v>
      </c>
      <c r="B73" s="10"/>
      <c r="C73" s="12"/>
      <c r="D73" s="20"/>
      <c r="E73" s="11">
        <f t="shared" ref="E73:E77" si="25">ROUND($C73*$D73,0)</f>
        <v>0</v>
      </c>
      <c r="F73" s="11">
        <f>ROUND(($C73*($C$1+1)^1)*$D73,0)</f>
        <v>0</v>
      </c>
      <c r="G73" s="11">
        <f>ROUND(($C73*($C$1+1)^2)*$D73,0)</f>
        <v>0</v>
      </c>
      <c r="H73" s="11">
        <f>ROUND(($C73*($C$1+1)^3)*$D73,0)</f>
        <v>0</v>
      </c>
      <c r="I73" s="11">
        <f>ROUND(($C73*($C$1+1)^4)*$D73,0)</f>
        <v>0</v>
      </c>
      <c r="J73" s="12">
        <f t="shared" ref="J73:J78" si="26">ROUND(SUM(E73:I73),0)</f>
        <v>0</v>
      </c>
    </row>
    <row r="74" spans="1:11" x14ac:dyDescent="0.2">
      <c r="A74" s="10" t="s">
        <v>7</v>
      </c>
      <c r="B74" s="13">
        <v>0.35299999999999998</v>
      </c>
      <c r="C74" s="12"/>
      <c r="D74" s="22"/>
      <c r="E74" s="11">
        <f>ROUND($E73*$B74,0)</f>
        <v>0</v>
      </c>
      <c r="F74" s="11">
        <f>ROUND($F73*($B74+($E$1)),0)</f>
        <v>0</v>
      </c>
      <c r="G74" s="11">
        <f>ROUND($G73*($B74+($E$1+$E$1)),0)</f>
        <v>0</v>
      </c>
      <c r="H74" s="11">
        <f>ROUND($H73*($B74+($E$1+$E$1+$E$1)),0)</f>
        <v>0</v>
      </c>
      <c r="I74" s="11">
        <f>ROUND($I73*($B74+($E$1+$E$1+$E$1+$E$1)),0)</f>
        <v>0</v>
      </c>
      <c r="J74" s="12">
        <f t="shared" si="26"/>
        <v>0</v>
      </c>
    </row>
    <row r="75" spans="1:11" x14ac:dyDescent="0.2">
      <c r="A75" s="10" t="s">
        <v>1</v>
      </c>
      <c r="B75" s="13"/>
      <c r="C75" s="12"/>
      <c r="D75" s="22"/>
      <c r="E75" s="11">
        <f t="shared" si="25"/>
        <v>0</v>
      </c>
      <c r="F75" s="11">
        <f>ROUND(($C75*($C$1+1)^1)*$D75,0)</f>
        <v>0</v>
      </c>
      <c r="G75" s="11">
        <f>ROUND(($C75*($C$1+1)^2)*$D75,0)</f>
        <v>0</v>
      </c>
      <c r="H75" s="11">
        <f>ROUND(($C75*($C$1+1)^3)*$D75,0)</f>
        <v>0</v>
      </c>
      <c r="I75" s="11">
        <f>ROUND(($C75*($C$1+1)^4)*$D75,0)</f>
        <v>0</v>
      </c>
      <c r="J75" s="12">
        <f t="shared" si="26"/>
        <v>0</v>
      </c>
    </row>
    <row r="76" spans="1:11" x14ac:dyDescent="0.2">
      <c r="A76" s="10" t="s">
        <v>7</v>
      </c>
      <c r="B76" s="13">
        <v>0.35299999999999998</v>
      </c>
      <c r="C76" s="12"/>
      <c r="D76" s="22"/>
      <c r="E76" s="11">
        <f>ROUND($E75*$B76,0)</f>
        <v>0</v>
      </c>
      <c r="F76" s="11">
        <f>ROUND($F75*($B76+($E$1)),0)</f>
        <v>0</v>
      </c>
      <c r="G76" s="11">
        <f>ROUND($G75*($B76+($E$1+$E$1)),0)</f>
        <v>0</v>
      </c>
      <c r="H76" s="11">
        <f>ROUND($H75*($B76+($E$1+$E$1+$E$1)),0)</f>
        <v>0</v>
      </c>
      <c r="I76" s="11">
        <f>ROUND($I75*($B76+($E$1+$E$1+$E$1+$E$1)),0)</f>
        <v>0</v>
      </c>
      <c r="J76" s="12">
        <f t="shared" si="26"/>
        <v>0</v>
      </c>
    </row>
    <row r="77" spans="1:11" x14ac:dyDescent="0.2">
      <c r="A77" s="10" t="s">
        <v>1</v>
      </c>
      <c r="B77" s="61"/>
      <c r="C77" s="12"/>
      <c r="D77" s="22"/>
      <c r="E77" s="11">
        <f t="shared" si="25"/>
        <v>0</v>
      </c>
      <c r="F77" s="11">
        <f>ROUND(($C77*($C$1+1)^1)*$D77,0)</f>
        <v>0</v>
      </c>
      <c r="G77" s="11">
        <f>ROUND(($C77*($C$1+1)^2)*$D77,0)</f>
        <v>0</v>
      </c>
      <c r="H77" s="11">
        <f>ROUND(($C77*($C$1+1)^3)*$D77,0)</f>
        <v>0</v>
      </c>
      <c r="I77" s="11">
        <f>ROUND(($C77*($C$1+1)^4)*$D77,0)</f>
        <v>0</v>
      </c>
      <c r="J77" s="12">
        <f t="shared" si="26"/>
        <v>0</v>
      </c>
    </row>
    <row r="78" spans="1:11" x14ac:dyDescent="0.2">
      <c r="A78" s="10" t="s">
        <v>7</v>
      </c>
      <c r="B78" s="13">
        <v>0.35299999999999998</v>
      </c>
      <c r="C78" s="12"/>
      <c r="D78" s="10"/>
      <c r="E78" s="11">
        <f>ROUND($E77*$B78,0)</f>
        <v>0</v>
      </c>
      <c r="F78" s="11">
        <f>ROUND($F77*($B78+($E$1)),0)</f>
        <v>0</v>
      </c>
      <c r="G78" s="11">
        <f>ROUND($G77*($B78+($E$1+$E$1)),0)</f>
        <v>0</v>
      </c>
      <c r="H78" s="11">
        <f>ROUND($H77*($B78+($E$1+$E$1+$E$1)),0)</f>
        <v>0</v>
      </c>
      <c r="I78" s="11">
        <f>ROUND($I77*($B78+($E$1+$E$1+$E$1+$E$1)),0)</f>
        <v>0</v>
      </c>
      <c r="J78" s="12">
        <f t="shared" si="26"/>
        <v>0</v>
      </c>
    </row>
    <row r="79" spans="1:11" x14ac:dyDescent="0.2">
      <c r="A79" s="62" t="s">
        <v>29</v>
      </c>
      <c r="B79" s="62"/>
      <c r="C79" s="62"/>
      <c r="D79" s="62"/>
      <c r="E79" s="63">
        <f>SUM(E73:E78)</f>
        <v>0</v>
      </c>
      <c r="F79" s="63">
        <f t="shared" ref="F79:G79" si="27">SUM(F73:F78)</f>
        <v>0</v>
      </c>
      <c r="G79" s="63">
        <f t="shared" si="27"/>
        <v>0</v>
      </c>
      <c r="H79" s="63"/>
      <c r="I79" s="63"/>
      <c r="J79" s="63">
        <f>SUM(J73:J78)</f>
        <v>0</v>
      </c>
      <c r="K79" s="6"/>
    </row>
    <row r="80" spans="1:11" x14ac:dyDescent="0.2">
      <c r="A80" s="62" t="s">
        <v>30</v>
      </c>
      <c r="B80" s="62"/>
      <c r="C80" s="64">
        <v>0</v>
      </c>
      <c r="D80" s="62" t="s">
        <v>22</v>
      </c>
      <c r="E80" s="63">
        <f>ROUND(E79*$C$80,0)</f>
        <v>0</v>
      </c>
      <c r="F80" s="63">
        <f>ROUND(F79*$C$80,0)</f>
        <v>0</v>
      </c>
      <c r="G80" s="63">
        <f>ROUND(G79*$C$80,0)</f>
        <v>0</v>
      </c>
      <c r="H80" s="63"/>
      <c r="I80" s="63"/>
      <c r="J80" s="65">
        <f>SUM(E80:G80)</f>
        <v>0</v>
      </c>
      <c r="K80" s="6"/>
    </row>
    <row r="81" spans="1:11" x14ac:dyDescent="0.2">
      <c r="A81" s="68" t="s">
        <v>32</v>
      </c>
      <c r="B81" s="56"/>
      <c r="C81" s="56"/>
      <c r="D81" s="57"/>
      <c r="E81" s="66">
        <f t="shared" ref="E81:J81" si="28">SUM(E79:E80)</f>
        <v>0</v>
      </c>
      <c r="F81" s="66">
        <f t="shared" si="28"/>
        <v>0</v>
      </c>
      <c r="G81" s="66">
        <f t="shared" si="28"/>
        <v>0</v>
      </c>
      <c r="H81" s="66"/>
      <c r="I81" s="66"/>
      <c r="J81" s="66">
        <f t="shared" si="28"/>
        <v>0</v>
      </c>
      <c r="K81" s="6"/>
    </row>
    <row r="84" spans="1:11" x14ac:dyDescent="0.2">
      <c r="A84" s="97" t="s">
        <v>61</v>
      </c>
      <c r="B84" s="97"/>
      <c r="C84" s="97"/>
      <c r="D84" s="97"/>
      <c r="E84" s="97"/>
      <c r="F84" s="97"/>
      <c r="G84" s="97"/>
      <c r="H84" s="97"/>
      <c r="I84" s="97"/>
      <c r="J84" s="97"/>
    </row>
    <row r="85" spans="1:11" x14ac:dyDescent="0.2">
      <c r="A85" s="33" t="s">
        <v>62</v>
      </c>
      <c r="E85" s="24">
        <f>E61</f>
        <v>0</v>
      </c>
      <c r="F85" s="24">
        <f t="shared" ref="F85:J85" si="29">F61</f>
        <v>0</v>
      </c>
      <c r="G85" s="24">
        <f t="shared" si="29"/>
        <v>0</v>
      </c>
      <c r="H85" s="24">
        <f t="shared" si="29"/>
        <v>0</v>
      </c>
      <c r="I85" s="24">
        <f t="shared" si="29"/>
        <v>0</v>
      </c>
      <c r="J85" s="24">
        <f t="shared" si="29"/>
        <v>0</v>
      </c>
    </row>
    <row r="86" spans="1:11" x14ac:dyDescent="0.2">
      <c r="A86" s="33" t="s">
        <v>63</v>
      </c>
      <c r="E86" s="24">
        <f>E65</f>
        <v>0</v>
      </c>
      <c r="F86" s="24">
        <f t="shared" ref="F86:J86" si="30">F65</f>
        <v>0</v>
      </c>
      <c r="G86" s="24">
        <f t="shared" si="30"/>
        <v>0</v>
      </c>
      <c r="H86" s="24">
        <f t="shared" si="30"/>
        <v>0</v>
      </c>
      <c r="I86" s="24">
        <f t="shared" si="30"/>
        <v>0</v>
      </c>
      <c r="J86" s="24">
        <f t="shared" si="30"/>
        <v>0</v>
      </c>
    </row>
    <row r="87" spans="1:11" x14ac:dyDescent="0.2">
      <c r="A87" s="33" t="s">
        <v>64</v>
      </c>
      <c r="E87" s="24">
        <f>'Subawardee Budgets'!B43</f>
        <v>0</v>
      </c>
      <c r="F87" s="24">
        <f>'Subawardee Budgets'!C43</f>
        <v>0</v>
      </c>
      <c r="G87" s="24">
        <f>'Subawardee Budgets'!D43</f>
        <v>0</v>
      </c>
      <c r="H87" s="24">
        <f>'Subawardee Budgets'!E43</f>
        <v>0</v>
      </c>
      <c r="I87" s="24">
        <f>'Subawardee Budgets'!F43</f>
        <v>0</v>
      </c>
      <c r="J87" s="24">
        <f>'Subawardee Budgets'!G43</f>
        <v>0</v>
      </c>
    </row>
    <row r="88" spans="1:11" x14ac:dyDescent="0.2">
      <c r="A88" s="33" t="s">
        <v>65</v>
      </c>
      <c r="E88" s="73" t="e">
        <f>SUM(E85,E87)/E62</f>
        <v>#DIV/0!</v>
      </c>
      <c r="F88" s="73" t="e">
        <f t="shared" ref="F88:J88" si="31">SUM(F85,F87)/F62</f>
        <v>#DIV/0!</v>
      </c>
      <c r="G88" s="73" t="e">
        <f t="shared" si="31"/>
        <v>#DIV/0!</v>
      </c>
      <c r="H88" s="73" t="e">
        <f t="shared" si="31"/>
        <v>#DIV/0!</v>
      </c>
      <c r="I88" s="73" t="e">
        <f t="shared" si="31"/>
        <v>#DIV/0!</v>
      </c>
      <c r="J88" s="73" t="e">
        <f t="shared" si="31"/>
        <v>#DIV/0!</v>
      </c>
    </row>
    <row r="89" spans="1:11" x14ac:dyDescent="0.2">
      <c r="A89" s="33" t="s">
        <v>66</v>
      </c>
      <c r="E89" s="73" t="e">
        <f>SUM(E86:E87)/E66</f>
        <v>#DIV/0!</v>
      </c>
      <c r="F89" s="73" t="e">
        <f t="shared" ref="F89:J89" si="32">SUM(F86:F87)/F66</f>
        <v>#DIV/0!</v>
      </c>
      <c r="G89" s="73" t="e">
        <f t="shared" si="32"/>
        <v>#DIV/0!</v>
      </c>
      <c r="H89" s="73" t="e">
        <f t="shared" si="32"/>
        <v>#DIV/0!</v>
      </c>
      <c r="I89" s="73" t="e">
        <f t="shared" si="32"/>
        <v>#DIV/0!</v>
      </c>
      <c r="J89" s="73" t="e">
        <f t="shared" si="32"/>
        <v>#DIV/0!</v>
      </c>
    </row>
  </sheetData>
  <mergeCells count="1">
    <mergeCell ref="A84:J84"/>
  </mergeCells>
  <phoneticPr fontId="2" type="noConversion"/>
  <conditionalFormatting sqref="E88:J89">
    <cfRule type="cellIs" dxfId="0" priority="1" operator="greaterThan">
      <formula>0.3</formula>
    </cfRule>
  </conditionalFormatting>
  <pageMargins left="0.5" right="0.5" top="0.5" bottom="0.5" header="0.5" footer="0.5"/>
  <pageSetup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O43"/>
  <sheetViews>
    <sheetView workbookViewId="0">
      <selection activeCell="I41" sqref="I41"/>
    </sheetView>
  </sheetViews>
  <sheetFormatPr defaultRowHeight="12.75" x14ac:dyDescent="0.2"/>
  <cols>
    <col min="1" max="1" width="13" customWidth="1"/>
    <col min="2" max="3" width="10.28515625" bestFit="1" customWidth="1"/>
    <col min="4" max="4" width="9.85546875" bestFit="1" customWidth="1"/>
    <col min="5" max="6" width="9.7109375" customWidth="1"/>
    <col min="7" max="7" width="10.140625" customWidth="1"/>
    <col min="13" max="13" width="11.28515625" bestFit="1" customWidth="1"/>
    <col min="14" max="14" width="11.85546875" customWidth="1"/>
    <col min="15" max="15" width="12" customWidth="1"/>
  </cols>
  <sheetData>
    <row r="1" spans="1:15" x14ac:dyDescent="0.2">
      <c r="A1" s="42" t="s">
        <v>23</v>
      </c>
      <c r="B1" s="33">
        <v>1</v>
      </c>
      <c r="H1" t="s">
        <v>70</v>
      </c>
    </row>
    <row r="2" spans="1:15" x14ac:dyDescent="0.2">
      <c r="B2" t="s">
        <v>14</v>
      </c>
      <c r="C2" t="s">
        <v>15</v>
      </c>
      <c r="D2" t="s">
        <v>16</v>
      </c>
      <c r="E2" s="33" t="s">
        <v>25</v>
      </c>
      <c r="F2" s="33" t="s">
        <v>26</v>
      </c>
      <c r="G2" t="s">
        <v>17</v>
      </c>
    </row>
    <row r="3" spans="1:15" x14ac:dyDescent="0.2">
      <c r="A3" t="s">
        <v>57</v>
      </c>
      <c r="B3" s="24">
        <v>0</v>
      </c>
      <c r="C3" s="24">
        <v>0</v>
      </c>
      <c r="D3" s="24">
        <v>0</v>
      </c>
      <c r="E3" s="24">
        <v>0</v>
      </c>
      <c r="F3" s="24">
        <v>0</v>
      </c>
      <c r="G3" s="6">
        <f>SUM(B3:F3)</f>
        <v>0</v>
      </c>
    </row>
    <row r="4" spans="1:15" x14ac:dyDescent="0.2">
      <c r="A4" t="s">
        <v>58</v>
      </c>
      <c r="B4" s="24">
        <v>0</v>
      </c>
      <c r="C4" s="24">
        <v>0</v>
      </c>
      <c r="D4" s="24">
        <v>0</v>
      </c>
      <c r="E4" s="24">
        <v>0</v>
      </c>
      <c r="F4" s="24">
        <v>0</v>
      </c>
      <c r="G4" s="6">
        <f>SUM(B4:F4)</f>
        <v>0</v>
      </c>
    </row>
    <row r="5" spans="1:15" x14ac:dyDescent="0.2">
      <c r="A5" s="33" t="s">
        <v>59</v>
      </c>
      <c r="B5" s="24">
        <f>SUM(B3:B4)</f>
        <v>0</v>
      </c>
      <c r="C5" s="24">
        <f t="shared" ref="C5:G5" si="0">SUM(C3:C4)</f>
        <v>0</v>
      </c>
      <c r="D5" s="24">
        <f t="shared" si="0"/>
        <v>0</v>
      </c>
      <c r="E5" s="24">
        <f t="shared" si="0"/>
        <v>0</v>
      </c>
      <c r="F5" s="24">
        <f t="shared" si="0"/>
        <v>0</v>
      </c>
      <c r="G5" s="24">
        <f t="shared" si="0"/>
        <v>0</v>
      </c>
    </row>
    <row r="6" spans="1:15" x14ac:dyDescent="0.2">
      <c r="A6" s="31" t="s">
        <v>18</v>
      </c>
      <c r="B6" s="32">
        <f>SUM(B5)</f>
        <v>0</v>
      </c>
      <c r="C6" s="32">
        <f>SUM(B5:C5)</f>
        <v>0</v>
      </c>
      <c r="D6" s="32">
        <f>SUM(B5:D5)</f>
        <v>0</v>
      </c>
      <c r="E6" s="32">
        <f>SUM(B5:E5)</f>
        <v>0</v>
      </c>
      <c r="F6" s="32">
        <f>SUM(B5:F5)</f>
        <v>0</v>
      </c>
      <c r="G6" s="32">
        <f>SUM(G5)</f>
        <v>0</v>
      </c>
      <c r="H6" t="e">
        <f>G4/G6</f>
        <v>#DIV/0!</v>
      </c>
    </row>
    <row r="7" spans="1:15" x14ac:dyDescent="0.2">
      <c r="A7" s="27"/>
      <c r="M7" s="24"/>
      <c r="N7" s="24"/>
      <c r="O7" s="24"/>
    </row>
    <row r="8" spans="1:15" x14ac:dyDescent="0.2">
      <c r="A8" s="42" t="s">
        <v>23</v>
      </c>
      <c r="B8" s="33">
        <v>2</v>
      </c>
    </row>
    <row r="9" spans="1:15" x14ac:dyDescent="0.2">
      <c r="B9" t="s">
        <v>14</v>
      </c>
      <c r="C9" t="s">
        <v>15</v>
      </c>
      <c r="D9" t="s">
        <v>16</v>
      </c>
      <c r="E9" s="33" t="s">
        <v>25</v>
      </c>
      <c r="F9" s="33" t="s">
        <v>26</v>
      </c>
      <c r="G9" t="s">
        <v>17</v>
      </c>
    </row>
    <row r="10" spans="1:15" x14ac:dyDescent="0.2">
      <c r="A10" t="s">
        <v>57</v>
      </c>
      <c r="B10" s="24">
        <v>0</v>
      </c>
      <c r="C10" s="24">
        <v>0</v>
      </c>
      <c r="D10" s="24">
        <v>0</v>
      </c>
      <c r="E10" s="24">
        <v>0</v>
      </c>
      <c r="F10" s="24">
        <v>0</v>
      </c>
      <c r="G10" s="6">
        <f>SUM(B10:F10)</f>
        <v>0</v>
      </c>
    </row>
    <row r="11" spans="1:15" x14ac:dyDescent="0.2">
      <c r="A11" t="s">
        <v>58</v>
      </c>
      <c r="B11" s="24">
        <v>0</v>
      </c>
      <c r="C11" s="24">
        <v>0</v>
      </c>
      <c r="D11" s="24">
        <v>0</v>
      </c>
      <c r="E11" s="24">
        <v>0</v>
      </c>
      <c r="F11" s="24">
        <v>0</v>
      </c>
      <c r="G11" s="6">
        <f>SUM(B11:F11)</f>
        <v>0</v>
      </c>
    </row>
    <row r="12" spans="1:15" x14ac:dyDescent="0.2">
      <c r="A12" s="33" t="s">
        <v>59</v>
      </c>
      <c r="B12" s="24">
        <f>SUM(B10:B11)</f>
        <v>0</v>
      </c>
      <c r="C12" s="24">
        <f t="shared" ref="C12:F12" si="1">SUM(C10:C11)</f>
        <v>0</v>
      </c>
      <c r="D12" s="24">
        <f t="shared" si="1"/>
        <v>0</v>
      </c>
      <c r="E12" s="24">
        <f t="shared" si="1"/>
        <v>0</v>
      </c>
      <c r="F12" s="24">
        <f t="shared" si="1"/>
        <v>0</v>
      </c>
      <c r="G12" s="24">
        <f>SUM(B12:F12)</f>
        <v>0</v>
      </c>
    </row>
    <row r="13" spans="1:15" x14ac:dyDescent="0.2">
      <c r="A13" s="31" t="s">
        <v>18</v>
      </c>
      <c r="B13" s="32">
        <f>SUM(B12)</f>
        <v>0</v>
      </c>
      <c r="C13" s="32">
        <f>SUM(B12:C12)</f>
        <v>0</v>
      </c>
      <c r="D13" s="32">
        <f>SUM(B12:D12)</f>
        <v>0</v>
      </c>
      <c r="E13" s="32">
        <f>SUM(B12:E12)</f>
        <v>0</v>
      </c>
      <c r="F13" s="32">
        <f>SUM(B12:F12)</f>
        <v>0</v>
      </c>
      <c r="G13" s="32">
        <f>SUM(G12)</f>
        <v>0</v>
      </c>
      <c r="H13" t="e">
        <f>G11/G13</f>
        <v>#DIV/0!</v>
      </c>
    </row>
    <row r="15" spans="1:15" x14ac:dyDescent="0.2">
      <c r="A15" s="42" t="s">
        <v>23</v>
      </c>
      <c r="B15" s="33">
        <v>3</v>
      </c>
    </row>
    <row r="16" spans="1:15" x14ac:dyDescent="0.2">
      <c r="A16" s="42"/>
      <c r="B16" t="s">
        <v>14</v>
      </c>
      <c r="C16" t="s">
        <v>15</v>
      </c>
      <c r="D16" t="s">
        <v>16</v>
      </c>
      <c r="E16" s="33" t="s">
        <v>25</v>
      </c>
      <c r="F16" s="33" t="s">
        <v>26</v>
      </c>
      <c r="G16" t="s">
        <v>17</v>
      </c>
    </row>
    <row r="17" spans="1:8" x14ac:dyDescent="0.2">
      <c r="A17" t="s">
        <v>57</v>
      </c>
      <c r="B17" s="24">
        <v>0</v>
      </c>
      <c r="C17" s="24">
        <v>0</v>
      </c>
      <c r="D17" s="24">
        <v>0</v>
      </c>
      <c r="E17" s="24">
        <v>0</v>
      </c>
      <c r="F17" s="24">
        <v>0</v>
      </c>
      <c r="G17" s="6">
        <f>SUM(B17:F17)</f>
        <v>0</v>
      </c>
    </row>
    <row r="18" spans="1:8" x14ac:dyDescent="0.2">
      <c r="A18" t="s">
        <v>58</v>
      </c>
      <c r="B18" s="24">
        <v>0</v>
      </c>
      <c r="C18" s="24">
        <v>0</v>
      </c>
      <c r="D18" s="24">
        <v>0</v>
      </c>
      <c r="E18" s="24">
        <v>0</v>
      </c>
      <c r="F18" s="24">
        <v>0</v>
      </c>
      <c r="G18" s="6">
        <f>SUM(B18:F18)</f>
        <v>0</v>
      </c>
    </row>
    <row r="19" spans="1:8" x14ac:dyDescent="0.2">
      <c r="A19" s="33" t="s">
        <v>59</v>
      </c>
      <c r="B19" s="24">
        <f>SUM(B17:B18)</f>
        <v>0</v>
      </c>
      <c r="C19" s="24">
        <f t="shared" ref="C19:F19" si="2">SUM(C17:C18)</f>
        <v>0</v>
      </c>
      <c r="D19" s="24">
        <f t="shared" si="2"/>
        <v>0</v>
      </c>
      <c r="E19" s="24">
        <f t="shared" si="2"/>
        <v>0</v>
      </c>
      <c r="F19" s="24">
        <f t="shared" si="2"/>
        <v>0</v>
      </c>
      <c r="G19" s="6">
        <f>SUM(B19:F19)</f>
        <v>0</v>
      </c>
    </row>
    <row r="20" spans="1:8" x14ac:dyDescent="0.2">
      <c r="A20" s="31" t="s">
        <v>18</v>
      </c>
      <c r="B20" s="32">
        <f>SUM(B19)</f>
        <v>0</v>
      </c>
      <c r="C20" s="32">
        <f>SUM(B19:C19)</f>
        <v>0</v>
      </c>
      <c r="D20" s="32">
        <f>SUM(B19:D19)</f>
        <v>0</v>
      </c>
      <c r="E20" s="32">
        <f>SUM(B19:E19)</f>
        <v>0</v>
      </c>
      <c r="F20" s="32">
        <f>SUM(B19:F19)</f>
        <v>0</v>
      </c>
      <c r="G20" s="32">
        <f>SUM(G19)</f>
        <v>0</v>
      </c>
      <c r="H20" t="e">
        <f>G18/G20</f>
        <v>#DIV/0!</v>
      </c>
    </row>
    <row r="22" spans="1:8" x14ac:dyDescent="0.2">
      <c r="A22" s="42" t="s">
        <v>23</v>
      </c>
      <c r="B22" s="33">
        <v>4</v>
      </c>
    </row>
    <row r="23" spans="1:8" x14ac:dyDescent="0.2">
      <c r="A23" s="42"/>
      <c r="B23" t="s">
        <v>14</v>
      </c>
      <c r="C23" t="s">
        <v>15</v>
      </c>
      <c r="D23" t="s">
        <v>16</v>
      </c>
      <c r="E23" s="33" t="s">
        <v>25</v>
      </c>
      <c r="F23" s="33" t="s">
        <v>26</v>
      </c>
      <c r="G23" t="s">
        <v>17</v>
      </c>
    </row>
    <row r="24" spans="1:8" x14ac:dyDescent="0.2">
      <c r="A24" t="s">
        <v>57</v>
      </c>
      <c r="B24" s="24">
        <v>0</v>
      </c>
      <c r="C24" s="24">
        <v>0</v>
      </c>
      <c r="D24" s="24">
        <v>0</v>
      </c>
      <c r="E24" s="24">
        <v>0</v>
      </c>
      <c r="F24" s="24">
        <v>0</v>
      </c>
      <c r="G24" s="6">
        <f>SUM(B24:F24)</f>
        <v>0</v>
      </c>
    </row>
    <row r="25" spans="1:8" x14ac:dyDescent="0.2">
      <c r="A25" t="s">
        <v>58</v>
      </c>
      <c r="B25" s="24">
        <v>0</v>
      </c>
      <c r="C25" s="24">
        <v>0</v>
      </c>
      <c r="D25" s="24">
        <v>0</v>
      </c>
      <c r="E25" s="24">
        <v>0</v>
      </c>
      <c r="F25" s="24">
        <v>0</v>
      </c>
      <c r="G25" s="6">
        <f>SUM(B25:F25)</f>
        <v>0</v>
      </c>
    </row>
    <row r="26" spans="1:8" x14ac:dyDescent="0.2">
      <c r="A26" s="33" t="s">
        <v>59</v>
      </c>
      <c r="B26" s="24">
        <f>SUM(B24:B25)</f>
        <v>0</v>
      </c>
      <c r="C26" s="24">
        <f t="shared" ref="C26:F26" si="3">SUM(C24:C25)</f>
        <v>0</v>
      </c>
      <c r="D26" s="24">
        <f t="shared" si="3"/>
        <v>0</v>
      </c>
      <c r="E26" s="24">
        <f t="shared" si="3"/>
        <v>0</v>
      </c>
      <c r="F26" s="24">
        <f t="shared" si="3"/>
        <v>0</v>
      </c>
      <c r="G26" s="6">
        <f>SUM(B26:F26)</f>
        <v>0</v>
      </c>
    </row>
    <row r="27" spans="1:8" x14ac:dyDescent="0.2">
      <c r="A27" s="31" t="s">
        <v>18</v>
      </c>
      <c r="B27" s="32">
        <f>SUM(B26)</f>
        <v>0</v>
      </c>
      <c r="C27" s="32">
        <f>SUM(B26:C26)</f>
        <v>0</v>
      </c>
      <c r="D27" s="32">
        <f>SUM(B26:D26)</f>
        <v>0</v>
      </c>
      <c r="E27" s="32">
        <f>SUM(B26:E26)</f>
        <v>0</v>
      </c>
      <c r="F27" s="32">
        <f>SUM(B26:F26)</f>
        <v>0</v>
      </c>
      <c r="G27" s="32">
        <f>SUM(G26)</f>
        <v>0</v>
      </c>
      <c r="H27" t="e">
        <f>G25/G27</f>
        <v>#DIV/0!</v>
      </c>
    </row>
    <row r="29" spans="1:8" x14ac:dyDescent="0.2">
      <c r="A29" s="42" t="s">
        <v>23</v>
      </c>
      <c r="B29" s="33">
        <v>5</v>
      </c>
    </row>
    <row r="30" spans="1:8" x14ac:dyDescent="0.2">
      <c r="A30" s="42"/>
      <c r="B30" t="s">
        <v>14</v>
      </c>
      <c r="C30" t="s">
        <v>15</v>
      </c>
      <c r="D30" t="s">
        <v>16</v>
      </c>
      <c r="E30" s="33" t="s">
        <v>25</v>
      </c>
      <c r="F30" s="33" t="s">
        <v>26</v>
      </c>
      <c r="G30" t="s">
        <v>17</v>
      </c>
    </row>
    <row r="31" spans="1:8" x14ac:dyDescent="0.2">
      <c r="A31" t="s">
        <v>57</v>
      </c>
      <c r="B31" s="24">
        <v>0</v>
      </c>
      <c r="C31" s="24">
        <v>0</v>
      </c>
      <c r="D31" s="24">
        <v>0</v>
      </c>
      <c r="E31" s="24">
        <v>0</v>
      </c>
      <c r="F31" s="24">
        <v>0</v>
      </c>
      <c r="G31" s="6">
        <f>SUM(B31:F31)</f>
        <v>0</v>
      </c>
    </row>
    <row r="32" spans="1:8" x14ac:dyDescent="0.2">
      <c r="A32" t="s">
        <v>58</v>
      </c>
      <c r="B32" s="24">
        <v>0</v>
      </c>
      <c r="C32" s="24">
        <v>0</v>
      </c>
      <c r="D32" s="24">
        <v>0</v>
      </c>
      <c r="E32" s="24">
        <v>0</v>
      </c>
      <c r="F32" s="24">
        <v>0</v>
      </c>
      <c r="G32" s="6">
        <f>SUM(B32:F32)</f>
        <v>0</v>
      </c>
    </row>
    <row r="33" spans="1:8" x14ac:dyDescent="0.2">
      <c r="A33" s="33" t="s">
        <v>59</v>
      </c>
      <c r="B33" s="24">
        <f>SUM(B31:B32)</f>
        <v>0</v>
      </c>
      <c r="C33" s="24">
        <f t="shared" ref="C33:F33" si="4">SUM(C31:C32)</f>
        <v>0</v>
      </c>
      <c r="D33" s="24">
        <f t="shared" si="4"/>
        <v>0</v>
      </c>
      <c r="E33" s="24">
        <f t="shared" si="4"/>
        <v>0</v>
      </c>
      <c r="F33" s="24">
        <f t="shared" si="4"/>
        <v>0</v>
      </c>
      <c r="G33" s="6">
        <f>SUM(B33:F33)</f>
        <v>0</v>
      </c>
    </row>
    <row r="34" spans="1:8" x14ac:dyDescent="0.2">
      <c r="A34" s="31" t="s">
        <v>18</v>
      </c>
      <c r="B34" s="32">
        <f>SUM(B33)</f>
        <v>0</v>
      </c>
      <c r="C34" s="32">
        <f>SUM(B33:C33)</f>
        <v>0</v>
      </c>
      <c r="D34" s="32">
        <f>SUM(B33:D33)</f>
        <v>0</v>
      </c>
      <c r="E34" s="32">
        <f>SUM(B33:E33)</f>
        <v>0</v>
      </c>
      <c r="F34" s="32">
        <f>SUM(B33:F33)</f>
        <v>0</v>
      </c>
      <c r="G34" s="32">
        <f>SUM(G33)</f>
        <v>0</v>
      </c>
      <c r="H34" t="e">
        <f>G32/G34</f>
        <v>#DIV/0!</v>
      </c>
    </row>
    <row r="36" spans="1:8" x14ac:dyDescent="0.2">
      <c r="A36" s="42" t="s">
        <v>23</v>
      </c>
      <c r="B36" s="33">
        <v>6</v>
      </c>
    </row>
    <row r="37" spans="1:8" x14ac:dyDescent="0.2">
      <c r="A37" s="42"/>
      <c r="B37" t="s">
        <v>14</v>
      </c>
      <c r="C37" t="s">
        <v>15</v>
      </c>
      <c r="D37" t="s">
        <v>16</v>
      </c>
      <c r="E37" s="33" t="s">
        <v>25</v>
      </c>
      <c r="F37" s="33" t="s">
        <v>26</v>
      </c>
      <c r="G37" t="s">
        <v>17</v>
      </c>
    </row>
    <row r="38" spans="1:8" x14ac:dyDescent="0.2">
      <c r="A38" t="s">
        <v>57</v>
      </c>
      <c r="B38" s="24">
        <v>0</v>
      </c>
      <c r="C38" s="24">
        <v>0</v>
      </c>
      <c r="D38" s="24">
        <v>0</v>
      </c>
      <c r="E38" s="24">
        <v>0</v>
      </c>
      <c r="F38" s="24">
        <v>0</v>
      </c>
      <c r="G38" s="6">
        <f>SUM(B38:F38)</f>
        <v>0</v>
      </c>
    </row>
    <row r="39" spans="1:8" x14ac:dyDescent="0.2">
      <c r="A39" t="s">
        <v>58</v>
      </c>
      <c r="B39" s="24">
        <v>0</v>
      </c>
      <c r="C39" s="24">
        <v>0</v>
      </c>
      <c r="D39" s="24">
        <v>0</v>
      </c>
      <c r="E39" s="24">
        <v>0</v>
      </c>
      <c r="F39" s="24">
        <v>0</v>
      </c>
      <c r="G39" s="6">
        <f>SUM(B39:F39)</f>
        <v>0</v>
      </c>
    </row>
    <row r="40" spans="1:8" x14ac:dyDescent="0.2">
      <c r="A40" s="33" t="s">
        <v>59</v>
      </c>
      <c r="B40" s="24">
        <f>SUM(B38:B39)</f>
        <v>0</v>
      </c>
      <c r="C40" s="24">
        <f t="shared" ref="C40:F40" si="5">SUM(C38:C39)</f>
        <v>0</v>
      </c>
      <c r="D40" s="24">
        <f t="shared" si="5"/>
        <v>0</v>
      </c>
      <c r="E40" s="24">
        <f t="shared" si="5"/>
        <v>0</v>
      </c>
      <c r="F40" s="24">
        <f t="shared" si="5"/>
        <v>0</v>
      </c>
      <c r="G40" s="6">
        <f>SUM(B40:F40)</f>
        <v>0</v>
      </c>
    </row>
    <row r="41" spans="1:8" x14ac:dyDescent="0.2">
      <c r="A41" s="31" t="s">
        <v>18</v>
      </c>
      <c r="B41" s="32">
        <f>SUM(B40)</f>
        <v>0</v>
      </c>
      <c r="C41" s="32">
        <f>SUM(B40:C40)</f>
        <v>0</v>
      </c>
      <c r="D41" s="32">
        <f>SUM(B40:D40)</f>
        <v>0</v>
      </c>
      <c r="E41" s="32">
        <f>SUM(B40:E40)</f>
        <v>0</v>
      </c>
      <c r="F41" s="32">
        <f>SUM(B40:F40)</f>
        <v>0</v>
      </c>
      <c r="G41" s="32">
        <f>SUM(G40)</f>
        <v>0</v>
      </c>
      <c r="H41" t="e">
        <f>G39/G41</f>
        <v>#DIV/0!</v>
      </c>
    </row>
    <row r="43" spans="1:8" x14ac:dyDescent="0.2">
      <c r="A43" t="s">
        <v>60</v>
      </c>
      <c r="B43" s="6">
        <f>SUM(B4,B11,B18,B25,B32,B39)</f>
        <v>0</v>
      </c>
      <c r="C43" s="6">
        <f t="shared" ref="C43:F43" si="6">SUM(C4,C11,C18,C25,C32,C39)</f>
        <v>0</v>
      </c>
      <c r="D43" s="6">
        <f t="shared" si="6"/>
        <v>0</v>
      </c>
      <c r="E43" s="6">
        <f t="shared" si="6"/>
        <v>0</v>
      </c>
      <c r="F43" s="6">
        <f t="shared" si="6"/>
        <v>0</v>
      </c>
      <c r="G43" s="6">
        <f>SUM(B43:F43)</f>
        <v>0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5BB60-2254-4714-A75E-8C6839D286D8}">
  <sheetPr>
    <tabColor theme="3" tint="0.59999389629810485"/>
  </sheetPr>
  <dimension ref="A1:G8"/>
  <sheetViews>
    <sheetView workbookViewId="0">
      <selection activeCell="H21" sqref="H21"/>
    </sheetView>
  </sheetViews>
  <sheetFormatPr defaultRowHeight="12.75" x14ac:dyDescent="0.2"/>
  <cols>
    <col min="1" max="1" width="25.5703125" bestFit="1" customWidth="1"/>
  </cols>
  <sheetData>
    <row r="1" spans="1:7" x14ac:dyDescent="0.2">
      <c r="A1" s="44" t="s">
        <v>71</v>
      </c>
      <c r="B1" s="10"/>
      <c r="C1" s="10"/>
      <c r="D1" s="10"/>
    </row>
    <row r="2" spans="1:7" x14ac:dyDescent="0.2">
      <c r="B2" s="42" t="s">
        <v>85</v>
      </c>
      <c r="C2" s="42" t="s">
        <v>86</v>
      </c>
      <c r="D2" s="42" t="s">
        <v>87</v>
      </c>
      <c r="E2" s="42" t="s">
        <v>88</v>
      </c>
      <c r="F2" s="42" t="s">
        <v>89</v>
      </c>
      <c r="G2" s="42" t="s">
        <v>6</v>
      </c>
    </row>
    <row r="3" spans="1:7" x14ac:dyDescent="0.2">
      <c r="A3" s="33" t="s">
        <v>90</v>
      </c>
      <c r="B3" s="14">
        <v>0</v>
      </c>
      <c r="C3" s="14">
        <v>0</v>
      </c>
      <c r="D3" s="14">
        <v>0</v>
      </c>
      <c r="E3" s="14">
        <v>0</v>
      </c>
      <c r="F3" s="14">
        <v>0</v>
      </c>
      <c r="G3" s="12">
        <f>ROUND(SUM(B3:F3),0)</f>
        <v>0</v>
      </c>
    </row>
    <row r="4" spans="1:7" x14ac:dyDescent="0.2">
      <c r="A4" s="33" t="s">
        <v>84</v>
      </c>
      <c r="B4" s="14">
        <v>0</v>
      </c>
      <c r="C4" s="14">
        <v>0</v>
      </c>
      <c r="D4" s="14">
        <v>0</v>
      </c>
      <c r="E4" s="14">
        <v>0</v>
      </c>
      <c r="F4" s="14">
        <v>0</v>
      </c>
      <c r="G4" s="12">
        <f>ROUND(SUM(B4:F4),0)</f>
        <v>0</v>
      </c>
    </row>
    <row r="5" spans="1:7" x14ac:dyDescent="0.2">
      <c r="A5" s="33" t="s">
        <v>91</v>
      </c>
      <c r="B5" s="14">
        <v>0</v>
      </c>
      <c r="C5" s="14">
        <v>0</v>
      </c>
      <c r="D5" s="14">
        <v>0</v>
      </c>
      <c r="E5" s="14">
        <v>0</v>
      </c>
      <c r="F5" s="14">
        <v>0</v>
      </c>
      <c r="G5" s="12">
        <f>ROUND(SUM(B5:F5),0)</f>
        <v>0</v>
      </c>
    </row>
    <row r="6" spans="1:7" x14ac:dyDescent="0.2">
      <c r="A6" s="33" t="s">
        <v>92</v>
      </c>
      <c r="B6" s="14">
        <v>0</v>
      </c>
      <c r="C6" s="14">
        <v>0</v>
      </c>
      <c r="D6" s="14">
        <v>0</v>
      </c>
      <c r="E6" s="14">
        <v>0</v>
      </c>
      <c r="F6" s="14">
        <v>0</v>
      </c>
      <c r="G6" s="12">
        <f>ROUND(SUM(B6:F6),0)</f>
        <v>0</v>
      </c>
    </row>
    <row r="7" spans="1:7" x14ac:dyDescent="0.2">
      <c r="A7" s="33" t="s">
        <v>93</v>
      </c>
      <c r="B7" s="14">
        <v>0</v>
      </c>
      <c r="C7" s="14">
        <v>0</v>
      </c>
      <c r="D7" s="14">
        <v>0</v>
      </c>
      <c r="E7" s="14">
        <v>0</v>
      </c>
      <c r="F7" s="14">
        <v>0</v>
      </c>
      <c r="G7" s="12">
        <f>ROUND(SUM(B7:F7),0)</f>
        <v>0</v>
      </c>
    </row>
    <row r="8" spans="1:7" x14ac:dyDescent="0.2">
      <c r="A8" s="33" t="s">
        <v>6</v>
      </c>
      <c r="B8" s="6">
        <f>SUM(B3:B7)</f>
        <v>0</v>
      </c>
      <c r="C8" s="6">
        <f t="shared" ref="C8:G8" si="0">SUM(C3:C7)</f>
        <v>0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112C5-B425-47FB-8FDA-3DF62CAF7435}">
  <sheetPr>
    <tabColor rgb="FF92D050"/>
  </sheetPr>
  <dimension ref="A1:C5"/>
  <sheetViews>
    <sheetView workbookViewId="0">
      <selection activeCell="H16" sqref="H16"/>
    </sheetView>
  </sheetViews>
  <sheetFormatPr defaultRowHeight="12.75" x14ac:dyDescent="0.2"/>
  <cols>
    <col min="1" max="1" width="7.7109375" customWidth="1"/>
    <col min="3" max="3" width="8.85546875" bestFit="1" customWidth="1"/>
  </cols>
  <sheetData>
    <row r="1" spans="1:3" ht="26.45" customHeight="1" x14ac:dyDescent="0.2">
      <c r="A1" s="75" t="s">
        <v>80</v>
      </c>
      <c r="B1" s="76" t="s">
        <v>81</v>
      </c>
      <c r="C1" s="77" t="s">
        <v>82</v>
      </c>
    </row>
    <row r="2" spans="1:3" x14ac:dyDescent="0.2">
      <c r="A2" s="79" t="s">
        <v>77</v>
      </c>
      <c r="B2" s="74">
        <v>45839</v>
      </c>
      <c r="C2" s="78">
        <v>35636</v>
      </c>
    </row>
    <row r="3" spans="1:3" x14ac:dyDescent="0.2">
      <c r="A3" s="79" t="s">
        <v>78</v>
      </c>
      <c r="B3" s="74">
        <v>46204</v>
      </c>
      <c r="C3" s="78">
        <v>37417</v>
      </c>
    </row>
    <row r="4" spans="1:3" ht="13.5" thickBot="1" x14ac:dyDescent="0.25">
      <c r="A4" s="80" t="s">
        <v>79</v>
      </c>
      <c r="B4" s="81">
        <v>46569</v>
      </c>
      <c r="C4" s="82">
        <v>39288</v>
      </c>
    </row>
    <row r="5" spans="1:3" x14ac:dyDescent="0.2">
      <c r="A5" s="8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UW Budget</vt:lpstr>
      <vt:lpstr>Subawardee Budgets</vt:lpstr>
      <vt:lpstr>Participant Support Costs</vt:lpstr>
      <vt:lpstr>GradStudentMinStipends</vt:lpstr>
      <vt:lpstr>'UW Budget'!Print_Area</vt:lpstr>
    </vt:vector>
  </TitlesOfParts>
  <Company>University of Wisconsin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CALS Research Division</dc:creator>
  <cp:lastModifiedBy>Shanon Hankin</cp:lastModifiedBy>
  <cp:lastPrinted>2012-06-21T16:24:49Z</cp:lastPrinted>
  <dcterms:created xsi:type="dcterms:W3CDTF">2006-11-07T16:13:00Z</dcterms:created>
  <dcterms:modified xsi:type="dcterms:W3CDTF">2025-09-04T20:54:14Z</dcterms:modified>
</cp:coreProperties>
</file>